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Честотни диапазони" sheetId="1" r:id="rId1"/>
  </sheets>
  <definedNames/>
  <calcPr fullCalcOnLoad="1"/>
</workbook>
</file>

<file path=xl/sharedStrings.xml><?xml version="1.0" encoding="utf-8"?>
<sst xmlns="http://schemas.openxmlformats.org/spreadsheetml/2006/main" count="309" uniqueCount="77">
  <si>
    <t>A</t>
  </si>
  <si>
    <t>C</t>
  </si>
  <si>
    <t>B</t>
  </si>
  <si>
    <t>D</t>
  </si>
  <si>
    <t>E</t>
  </si>
  <si>
    <t>A# / Bb</t>
  </si>
  <si>
    <t>C# / Db</t>
  </si>
  <si>
    <t>D# / Eb</t>
  </si>
  <si>
    <t>F</t>
  </si>
  <si>
    <t>F# / Gb</t>
  </si>
  <si>
    <t>G</t>
  </si>
  <si>
    <t>G# / Ab</t>
  </si>
  <si>
    <t>Frequency</t>
  </si>
  <si>
    <t>middle C</t>
  </si>
  <si>
    <t>clank</t>
  </si>
  <si>
    <t>string noise</t>
  </si>
  <si>
    <t>depending</t>
  </si>
  <si>
    <t>on skill</t>
  </si>
  <si>
    <t>Notes:</t>
  </si>
  <si>
    <t>* These frequencies are a bit generous on the drums.</t>
  </si>
  <si>
    <t>* Shaded areas mean that different sources show different ranges for the same instrument.  In some cases these</t>
  </si>
  <si>
    <t xml:space="preserve">  differences are justified.  For a violin, for example, higher notes can be reached by players with better</t>
  </si>
  <si>
    <t xml:space="preserve">  technical skills.</t>
  </si>
  <si>
    <t>Октава</t>
  </si>
  <si>
    <t>Нота</t>
  </si>
  <si>
    <t>До</t>
  </si>
  <si>
    <t>До диез / Ре бемол</t>
  </si>
  <si>
    <t>Ре</t>
  </si>
  <si>
    <t>Ре диез / Ми бемол</t>
  </si>
  <si>
    <t>Ми</t>
  </si>
  <si>
    <t>Фа</t>
  </si>
  <si>
    <t>Фа диез / Сол бемол</t>
  </si>
  <si>
    <t>Сол</t>
  </si>
  <si>
    <t>Сол диез / Ла бемол</t>
  </si>
  <si>
    <t>Ла</t>
  </si>
  <si>
    <t>Ла диез / Си бемол</t>
  </si>
  <si>
    <t>Си</t>
  </si>
  <si>
    <t>Цигулка</t>
  </si>
  <si>
    <t>Контрабас</t>
  </si>
  <si>
    <t>Виола</t>
  </si>
  <si>
    <t>Чело</t>
  </si>
  <si>
    <t>Флейта</t>
  </si>
  <si>
    <t>Обой</t>
  </si>
  <si>
    <t>Кларинет (Си бемол)</t>
  </si>
  <si>
    <t>Английска флигорна</t>
  </si>
  <si>
    <t>Бас кларинет (Си бемол)</t>
  </si>
  <si>
    <t>Фагот</t>
  </si>
  <si>
    <t>Контра фагот</t>
  </si>
  <si>
    <t>Френска флигорна</t>
  </si>
  <si>
    <t>Флигорна (Фа и Си бемол)</t>
  </si>
  <si>
    <t>Тромпет</t>
  </si>
  <si>
    <t>Тромбон</t>
  </si>
  <si>
    <t>Tромбон (бас)</t>
  </si>
  <si>
    <t>Тимпани</t>
  </si>
  <si>
    <t>Арфа</t>
  </si>
  <si>
    <t>Концертно пиано</t>
  </si>
  <si>
    <t>Туба</t>
  </si>
  <si>
    <t>Вокал (бас)</t>
  </si>
  <si>
    <t>Вокал (баритон)</t>
  </si>
  <si>
    <t>Вокал (тенор)</t>
  </si>
  <si>
    <t>Вокал (контраалто)</t>
  </si>
  <si>
    <t>Вокал (сопрано)</t>
  </si>
  <si>
    <t>Каса</t>
  </si>
  <si>
    <t>Барабанче</t>
  </si>
  <si>
    <t>Фус</t>
  </si>
  <si>
    <t>Том-том</t>
  </si>
  <si>
    <t>Поден том-том</t>
  </si>
  <si>
    <t>Бас</t>
  </si>
  <si>
    <t>Акустична китара</t>
  </si>
  <si>
    <t>удар</t>
  </si>
  <si>
    <t>пружина</t>
  </si>
  <si>
    <t>атака</t>
  </si>
  <si>
    <t>съскане</t>
  </si>
  <si>
    <t>яркост</t>
  </si>
  <si>
    <t>обертонове</t>
  </si>
  <si>
    <t>перце</t>
  </si>
  <si>
    <t>обертонове на найлоновите струни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</si>
</sst>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3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2" fontId="0" fillId="35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33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180975</xdr:colOff>
      <xdr:row>87</xdr:row>
      <xdr:rowOff>28575</xdr:rowOff>
    </xdr:from>
    <xdr:to>
      <xdr:col>33</xdr:col>
      <xdr:colOff>200025</xdr:colOff>
      <xdr:row>88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3106400" y="14116050"/>
          <a:ext cx="190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142875</xdr:colOff>
      <xdr:row>85</xdr:row>
      <xdr:rowOff>19050</xdr:rowOff>
    </xdr:from>
    <xdr:to>
      <xdr:col>34</xdr:col>
      <xdr:colOff>161925</xdr:colOff>
      <xdr:row>86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3411200" y="13782675"/>
          <a:ext cx="190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44</xdr:row>
      <xdr:rowOff>66675</xdr:rowOff>
    </xdr:from>
    <xdr:to>
      <xdr:col>35</xdr:col>
      <xdr:colOff>152400</xdr:colOff>
      <xdr:row>45</xdr:row>
      <xdr:rowOff>123825</xdr:rowOff>
    </xdr:to>
    <xdr:sp>
      <xdr:nvSpPr>
        <xdr:cNvPr id="3" name="Line 3"/>
        <xdr:cNvSpPr>
          <a:spLocks/>
        </xdr:cNvSpPr>
      </xdr:nvSpPr>
      <xdr:spPr>
        <a:xfrm>
          <a:off x="13744575" y="7191375"/>
          <a:ext cx="190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142875</xdr:colOff>
      <xdr:row>85</xdr:row>
      <xdr:rowOff>57150</xdr:rowOff>
    </xdr:from>
    <xdr:to>
      <xdr:col>35</xdr:col>
      <xdr:colOff>161925</xdr:colOff>
      <xdr:row>86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3754100" y="13820775"/>
          <a:ext cx="190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103</xdr:row>
      <xdr:rowOff>47625</xdr:rowOff>
    </xdr:from>
    <xdr:to>
      <xdr:col>35</xdr:col>
      <xdr:colOff>152400</xdr:colOff>
      <xdr:row>104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3744575" y="16725900"/>
          <a:ext cx="190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180975</xdr:colOff>
      <xdr:row>108</xdr:row>
      <xdr:rowOff>28575</xdr:rowOff>
    </xdr:from>
    <xdr:to>
      <xdr:col>35</xdr:col>
      <xdr:colOff>190500</xdr:colOff>
      <xdr:row>109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3792200" y="17516475"/>
          <a:ext cx="190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142875</xdr:colOff>
      <xdr:row>85</xdr:row>
      <xdr:rowOff>57150</xdr:rowOff>
    </xdr:from>
    <xdr:to>
      <xdr:col>36</xdr:col>
      <xdr:colOff>161925</xdr:colOff>
      <xdr:row>86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097000" y="13820775"/>
          <a:ext cx="190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180975</xdr:colOff>
      <xdr:row>107</xdr:row>
      <xdr:rowOff>28575</xdr:rowOff>
    </xdr:from>
    <xdr:to>
      <xdr:col>36</xdr:col>
      <xdr:colOff>200025</xdr:colOff>
      <xdr:row>109</xdr:row>
      <xdr:rowOff>114300</xdr:rowOff>
    </xdr:to>
    <xdr:sp>
      <xdr:nvSpPr>
        <xdr:cNvPr id="8" name="Line 8"/>
        <xdr:cNvSpPr>
          <a:spLocks/>
        </xdr:cNvSpPr>
      </xdr:nvSpPr>
      <xdr:spPr>
        <a:xfrm>
          <a:off x="14135100" y="17354550"/>
          <a:ext cx="190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142875</xdr:colOff>
      <xdr:row>85</xdr:row>
      <xdr:rowOff>57150</xdr:rowOff>
    </xdr:from>
    <xdr:to>
      <xdr:col>37</xdr:col>
      <xdr:colOff>161925</xdr:colOff>
      <xdr:row>86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4439900" y="13820775"/>
          <a:ext cx="190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180975</xdr:colOff>
      <xdr:row>107</xdr:row>
      <xdr:rowOff>28575</xdr:rowOff>
    </xdr:from>
    <xdr:to>
      <xdr:col>37</xdr:col>
      <xdr:colOff>200025</xdr:colOff>
      <xdr:row>109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14478000" y="17354550"/>
          <a:ext cx="190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142875</xdr:colOff>
      <xdr:row>106</xdr:row>
      <xdr:rowOff>66675</xdr:rowOff>
    </xdr:from>
    <xdr:to>
      <xdr:col>39</xdr:col>
      <xdr:colOff>152400</xdr:colOff>
      <xdr:row>107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15125700" y="1723072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190500</xdr:colOff>
      <xdr:row>88</xdr:row>
      <xdr:rowOff>47625</xdr:rowOff>
    </xdr:from>
    <xdr:to>
      <xdr:col>39</xdr:col>
      <xdr:colOff>200025</xdr:colOff>
      <xdr:row>89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15173325" y="142970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142875</xdr:colOff>
      <xdr:row>104</xdr:row>
      <xdr:rowOff>19050</xdr:rowOff>
    </xdr:from>
    <xdr:to>
      <xdr:col>40</xdr:col>
      <xdr:colOff>152400</xdr:colOff>
      <xdr:row>105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15468600" y="168592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95</xdr:row>
      <xdr:rowOff>85725</xdr:rowOff>
    </xdr:from>
    <xdr:to>
      <xdr:col>6</xdr:col>
      <xdr:colOff>190500</xdr:colOff>
      <xdr:row>96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3848100" y="15468600"/>
          <a:ext cx="190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6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O105" sqref="AO105"/>
    </sheetView>
  </sheetViews>
  <sheetFormatPr defaultColWidth="9.140625" defaultRowHeight="12.75"/>
  <cols>
    <col min="1" max="1" width="3.57421875" style="19" customWidth="1"/>
    <col min="2" max="2" width="9.140625" style="19" customWidth="1"/>
    <col min="3" max="3" width="19.8515625" style="26" customWidth="1"/>
    <col min="4" max="4" width="8.140625" style="19" customWidth="1"/>
    <col min="5" max="5" width="9.140625" style="19" customWidth="1"/>
    <col min="6" max="26" width="5.140625" style="19" customWidth="1"/>
    <col min="27" max="27" width="5.140625" style="12" customWidth="1"/>
    <col min="28" max="32" width="5.140625" style="19" customWidth="1"/>
    <col min="33" max="33" width="5.140625" style="12" customWidth="1"/>
    <col min="34" max="38" width="5.140625" style="19" customWidth="1"/>
    <col min="39" max="39" width="5.140625" style="12" customWidth="1"/>
    <col min="40" max="41" width="5.140625" style="19" customWidth="1"/>
    <col min="42" max="16384" width="9.140625" style="19" customWidth="1"/>
  </cols>
  <sheetData>
    <row r="1" spans="3:41" s="17" customFormat="1" ht="12.75">
      <c r="C1" s="24"/>
      <c r="G1" s="23" t="s">
        <v>37</v>
      </c>
      <c r="H1" s="18"/>
      <c r="I1" s="18"/>
      <c r="J1" s="23" t="s">
        <v>38</v>
      </c>
      <c r="K1" s="18"/>
      <c r="L1" s="18"/>
      <c r="M1" s="23" t="s">
        <v>44</v>
      </c>
      <c r="N1" s="18"/>
      <c r="O1" s="18"/>
      <c r="P1" s="23" t="s">
        <v>46</v>
      </c>
      <c r="Q1" s="18"/>
      <c r="R1" s="18"/>
      <c r="S1" s="23" t="s">
        <v>49</v>
      </c>
      <c r="T1" s="18"/>
      <c r="U1" s="18"/>
      <c r="V1" s="23" t="s">
        <v>52</v>
      </c>
      <c r="W1" s="18"/>
      <c r="X1" s="18"/>
      <c r="Y1" s="23" t="s">
        <v>55</v>
      </c>
      <c r="Z1" s="18"/>
      <c r="AA1" s="10"/>
      <c r="AB1" s="23" t="s">
        <v>57</v>
      </c>
      <c r="AD1" s="18"/>
      <c r="AE1" s="23" t="s">
        <v>60</v>
      </c>
      <c r="AG1" s="10"/>
      <c r="AH1" s="23" t="s">
        <v>62</v>
      </c>
      <c r="AI1" s="18"/>
      <c r="AJ1" s="18"/>
      <c r="AK1" s="23" t="s">
        <v>65</v>
      </c>
      <c r="AL1" s="18"/>
      <c r="AM1" s="10"/>
      <c r="AN1" s="23" t="s">
        <v>67</v>
      </c>
      <c r="AO1" s="18"/>
    </row>
    <row r="2" spans="3:41" s="17" customFormat="1" ht="12.75">
      <c r="C2" s="24"/>
      <c r="G2" s="18"/>
      <c r="H2" s="23" t="s">
        <v>39</v>
      </c>
      <c r="I2" s="18"/>
      <c r="J2" s="18"/>
      <c r="K2" s="23" t="s">
        <v>41</v>
      </c>
      <c r="L2" s="18"/>
      <c r="M2" s="18"/>
      <c r="N2" s="23" t="s">
        <v>43</v>
      </c>
      <c r="O2" s="18"/>
      <c r="P2" s="18"/>
      <c r="Q2" s="23" t="s">
        <v>47</v>
      </c>
      <c r="R2" s="18"/>
      <c r="S2" s="18"/>
      <c r="T2" s="23" t="s">
        <v>50</v>
      </c>
      <c r="U2" s="18"/>
      <c r="V2" s="18"/>
      <c r="W2" s="23" t="s">
        <v>53</v>
      </c>
      <c r="X2" s="18"/>
      <c r="Y2" s="18"/>
      <c r="Z2" s="23" t="s">
        <v>56</v>
      </c>
      <c r="AA2" s="10"/>
      <c r="AB2" s="18"/>
      <c r="AC2" s="23" t="s">
        <v>58</v>
      </c>
      <c r="AE2" s="18"/>
      <c r="AF2" s="23" t="s">
        <v>61</v>
      </c>
      <c r="AG2" s="10"/>
      <c r="AH2" s="18"/>
      <c r="AI2" s="23" t="s">
        <v>63</v>
      </c>
      <c r="AJ2" s="18"/>
      <c r="AK2" s="18"/>
      <c r="AL2" s="23" t="s">
        <v>66</v>
      </c>
      <c r="AM2" s="10"/>
      <c r="AN2" s="18"/>
      <c r="AO2" s="23" t="s">
        <v>68</v>
      </c>
    </row>
    <row r="3" spans="2:39" s="17" customFormat="1" ht="12.75">
      <c r="B3" s="22" t="s">
        <v>23</v>
      </c>
      <c r="C3" s="25" t="s">
        <v>24</v>
      </c>
      <c r="D3" s="22" t="s">
        <v>24</v>
      </c>
      <c r="E3" s="17" t="s">
        <v>12</v>
      </c>
      <c r="G3" s="18"/>
      <c r="H3" s="18"/>
      <c r="I3" s="23" t="s">
        <v>40</v>
      </c>
      <c r="J3" s="18"/>
      <c r="K3" s="18"/>
      <c r="L3" s="23" t="s">
        <v>42</v>
      </c>
      <c r="M3" s="18"/>
      <c r="N3" s="18"/>
      <c r="O3" s="23" t="s">
        <v>45</v>
      </c>
      <c r="P3" s="18"/>
      <c r="Q3" s="18"/>
      <c r="R3" s="23" t="s">
        <v>48</v>
      </c>
      <c r="S3" s="18"/>
      <c r="T3" s="18"/>
      <c r="U3" s="23" t="s">
        <v>51</v>
      </c>
      <c r="V3" s="18"/>
      <c r="W3" s="18"/>
      <c r="X3" s="23" t="s">
        <v>54</v>
      </c>
      <c r="AA3" s="11"/>
      <c r="AD3" s="23" t="s">
        <v>59</v>
      </c>
      <c r="AG3" s="10"/>
      <c r="AH3" s="18"/>
      <c r="AJ3" s="23" t="s">
        <v>64</v>
      </c>
      <c r="AM3" s="11"/>
    </row>
    <row r="4" spans="2:5" ht="12.75">
      <c r="B4" s="20">
        <v>0</v>
      </c>
      <c r="C4" s="25" t="s">
        <v>25</v>
      </c>
      <c r="D4" s="19" t="s">
        <v>1</v>
      </c>
      <c r="E4" s="21">
        <f>E13/(2^(9/12))</f>
        <v>16.351597831287414</v>
      </c>
    </row>
    <row r="5" spans="2:5" ht="12.75">
      <c r="B5" s="20">
        <v>0</v>
      </c>
      <c r="C5" s="25" t="s">
        <v>26</v>
      </c>
      <c r="D5" s="19" t="s">
        <v>6</v>
      </c>
      <c r="E5" s="21">
        <f>E13/(2^(8/12))</f>
        <v>17.32391443605451</v>
      </c>
    </row>
    <row r="6" spans="2:5" ht="12.75">
      <c r="B6" s="20">
        <v>0</v>
      </c>
      <c r="C6" s="25" t="s">
        <v>27</v>
      </c>
      <c r="D6" s="19" t="s">
        <v>3</v>
      </c>
      <c r="E6" s="21">
        <f>E13/(2^(7/12))</f>
        <v>18.354047994837973</v>
      </c>
    </row>
    <row r="7" spans="2:5" ht="12.75">
      <c r="B7" s="20">
        <v>0</v>
      </c>
      <c r="C7" s="25" t="s">
        <v>28</v>
      </c>
      <c r="D7" s="19" t="s">
        <v>7</v>
      </c>
      <c r="E7" s="21">
        <f>E13/(2^(6/12))</f>
        <v>19.445436482630054</v>
      </c>
    </row>
    <row r="8" spans="2:5" ht="12.75">
      <c r="B8" s="20">
        <v>0</v>
      </c>
      <c r="C8" s="25" t="s">
        <v>29</v>
      </c>
      <c r="D8" s="19" t="s">
        <v>4</v>
      </c>
      <c r="E8" s="21">
        <f>E13/(2^(5/12))</f>
        <v>20.60172230705437</v>
      </c>
    </row>
    <row r="9" spans="2:5" ht="12.75">
      <c r="B9" s="20">
        <v>0</v>
      </c>
      <c r="C9" s="25" t="s">
        <v>30</v>
      </c>
      <c r="D9" s="19" t="s">
        <v>8</v>
      </c>
      <c r="E9" s="21">
        <f>E13/(2^(4/12))</f>
        <v>21.826764464562743</v>
      </c>
    </row>
    <row r="10" spans="2:5" ht="12.75">
      <c r="B10" s="20">
        <v>0</v>
      </c>
      <c r="C10" s="25" t="s">
        <v>31</v>
      </c>
      <c r="D10" s="19" t="s">
        <v>9</v>
      </c>
      <c r="E10" s="21">
        <f>E13/(2^(3/12))</f>
        <v>23.12465141947715</v>
      </c>
    </row>
    <row r="11" spans="2:5" ht="12.75">
      <c r="B11" s="20">
        <v>0</v>
      </c>
      <c r="C11" s="25" t="s">
        <v>32</v>
      </c>
      <c r="D11" s="19" t="s">
        <v>10</v>
      </c>
      <c r="E11" s="21">
        <f>E13/(2^(2/12))</f>
        <v>24.49971474885933</v>
      </c>
    </row>
    <row r="12" spans="2:5" ht="12.75">
      <c r="B12" s="20">
        <v>0</v>
      </c>
      <c r="C12" s="25" t="s">
        <v>33</v>
      </c>
      <c r="D12" s="19" t="s">
        <v>11</v>
      </c>
      <c r="E12" s="21">
        <f>E13/(2^(1/12))</f>
        <v>25.95654359874657</v>
      </c>
    </row>
    <row r="13" spans="2:25" ht="12.75">
      <c r="B13" s="20">
        <v>0</v>
      </c>
      <c r="C13" s="25" t="s">
        <v>34</v>
      </c>
      <c r="D13" s="19" t="s">
        <v>0</v>
      </c>
      <c r="E13" s="21">
        <f>E25/(2^(12/12))</f>
        <v>27.5</v>
      </c>
      <c r="Y13" s="1"/>
    </row>
    <row r="14" spans="2:25" ht="12.75">
      <c r="B14" s="20">
        <v>0</v>
      </c>
      <c r="C14" s="25" t="s">
        <v>35</v>
      </c>
      <c r="D14" s="19" t="s">
        <v>5</v>
      </c>
      <c r="E14" s="21">
        <f>E25/(2^(11/12))</f>
        <v>29.13523509488062</v>
      </c>
      <c r="Q14" s="1"/>
      <c r="Y14" s="2"/>
    </row>
    <row r="15" spans="2:25" ht="12.75">
      <c r="B15" s="20">
        <v>0</v>
      </c>
      <c r="C15" s="25" t="s">
        <v>36</v>
      </c>
      <c r="D15" s="19" t="s">
        <v>2</v>
      </c>
      <c r="E15" s="21">
        <f>E25/(2^(10/12))</f>
        <v>30.867706328507758</v>
      </c>
      <c r="Q15" s="2"/>
      <c r="X15" s="5"/>
      <c r="Y15" s="2"/>
    </row>
    <row r="16" spans="2:25" ht="12.75">
      <c r="B16" s="20">
        <v>1</v>
      </c>
      <c r="C16" s="25" t="s">
        <v>25</v>
      </c>
      <c r="D16" s="19" t="s">
        <v>1</v>
      </c>
      <c r="E16" s="21">
        <f>E25/(2^(9/12))</f>
        <v>32.70319566257483</v>
      </c>
      <c r="Q16" s="2"/>
      <c r="X16" s="6"/>
      <c r="Y16" s="2"/>
    </row>
    <row r="17" spans="2:25" ht="12.75">
      <c r="B17" s="20">
        <v>1</v>
      </c>
      <c r="C17" s="25" t="s">
        <v>26</v>
      </c>
      <c r="D17" s="19" t="s">
        <v>6</v>
      </c>
      <c r="E17" s="21">
        <f>E25/(2^(8/12))</f>
        <v>34.64782887210902</v>
      </c>
      <c r="Q17" s="2"/>
      <c r="X17" s="6"/>
      <c r="Y17" s="2"/>
    </row>
    <row r="18" spans="2:25" ht="12.75">
      <c r="B18" s="20">
        <v>1</v>
      </c>
      <c r="C18" s="25" t="s">
        <v>27</v>
      </c>
      <c r="D18" s="19" t="s">
        <v>3</v>
      </c>
      <c r="E18" s="21">
        <f>E25/(2^(7/12))</f>
        <v>36.70809598967595</v>
      </c>
      <c r="Q18" s="2"/>
      <c r="X18" s="6"/>
      <c r="Y18" s="2"/>
    </row>
    <row r="19" spans="2:25" ht="12.75">
      <c r="B19" s="20">
        <v>1</v>
      </c>
      <c r="C19" s="25" t="s">
        <v>28</v>
      </c>
      <c r="D19" s="19" t="s">
        <v>7</v>
      </c>
      <c r="E19" s="21">
        <f>E25/(2^(6/12))</f>
        <v>38.89087296526011</v>
      </c>
      <c r="Q19" s="2"/>
      <c r="X19" s="6"/>
      <c r="Y19" s="2"/>
    </row>
    <row r="20" spans="2:40" ht="12.75">
      <c r="B20" s="20">
        <v>1</v>
      </c>
      <c r="C20" s="25" t="s">
        <v>29</v>
      </c>
      <c r="D20" s="19" t="s">
        <v>4</v>
      </c>
      <c r="E20" s="21">
        <f>E25/(2^(5/12))</f>
        <v>41.20344461410874</v>
      </c>
      <c r="J20" s="1"/>
      <c r="Q20" s="2"/>
      <c r="X20" s="6"/>
      <c r="Y20" s="2"/>
      <c r="AN20" s="1"/>
    </row>
    <row r="21" spans="2:40" ht="12.75">
      <c r="B21" s="20">
        <v>1</v>
      </c>
      <c r="C21" s="25" t="s">
        <v>30</v>
      </c>
      <c r="D21" s="19" t="s">
        <v>8</v>
      </c>
      <c r="E21" s="21">
        <f>E25/(2^(4/12))</f>
        <v>43.653528929125486</v>
      </c>
      <c r="J21" s="2"/>
      <c r="Q21" s="2"/>
      <c r="X21" s="6"/>
      <c r="Y21" s="2"/>
      <c r="Z21" s="1"/>
      <c r="AA21" s="13"/>
      <c r="AN21" s="2"/>
    </row>
    <row r="22" spans="2:40" ht="12.75">
      <c r="B22" s="20">
        <v>1</v>
      </c>
      <c r="C22" s="25" t="s">
        <v>31</v>
      </c>
      <c r="D22" s="19" t="s">
        <v>9</v>
      </c>
      <c r="E22" s="21">
        <f>E25/(2^(3/12))</f>
        <v>46.2493028389543</v>
      </c>
      <c r="J22" s="2"/>
      <c r="Q22" s="2"/>
      <c r="X22" s="6"/>
      <c r="Y22" s="2"/>
      <c r="Z22" s="2"/>
      <c r="AA22" s="13"/>
      <c r="AN22" s="2"/>
    </row>
    <row r="23" spans="2:40" ht="12.75">
      <c r="B23" s="20">
        <v>1</v>
      </c>
      <c r="C23" s="25" t="s">
        <v>32</v>
      </c>
      <c r="D23" s="19" t="s">
        <v>10</v>
      </c>
      <c r="E23" s="21">
        <f>E25/(2^(2/12))</f>
        <v>48.99942949771866</v>
      </c>
      <c r="J23" s="2"/>
      <c r="Q23" s="2"/>
      <c r="X23" s="6"/>
      <c r="Y23" s="2"/>
      <c r="Z23" s="2"/>
      <c r="AA23" s="13"/>
      <c r="AN23" s="2"/>
    </row>
    <row r="24" spans="2:40" ht="12.75">
      <c r="B24" s="20">
        <v>1</v>
      </c>
      <c r="C24" s="25" t="s">
        <v>33</v>
      </c>
      <c r="D24" s="19" t="s">
        <v>11</v>
      </c>
      <c r="E24" s="21">
        <f>E25/(2^(1/12))</f>
        <v>51.91308719749314</v>
      </c>
      <c r="J24" s="2"/>
      <c r="Q24" s="2"/>
      <c r="X24" s="6"/>
      <c r="Y24" s="2"/>
      <c r="Z24" s="2"/>
      <c r="AA24" s="13"/>
      <c r="AN24" s="2"/>
    </row>
    <row r="25" spans="2:40" ht="12.75">
      <c r="B25" s="20">
        <v>1</v>
      </c>
      <c r="C25" s="25" t="s">
        <v>34</v>
      </c>
      <c r="D25" s="19" t="s">
        <v>0</v>
      </c>
      <c r="E25" s="21">
        <f>E37/(2^(12/12))</f>
        <v>55</v>
      </c>
      <c r="J25" s="2"/>
      <c r="Q25" s="2"/>
      <c r="X25" s="6"/>
      <c r="Y25" s="2"/>
      <c r="Z25" s="2"/>
      <c r="AA25" s="13"/>
      <c r="AN25" s="2"/>
    </row>
    <row r="26" spans="2:40" ht="12.75">
      <c r="B26" s="20">
        <v>1</v>
      </c>
      <c r="C26" s="25" t="s">
        <v>35</v>
      </c>
      <c r="D26" s="19" t="s">
        <v>5</v>
      </c>
      <c r="E26" s="21">
        <f>E37/(2^(11/12))</f>
        <v>58.27047018976124</v>
      </c>
      <c r="J26" s="2"/>
      <c r="P26" s="5"/>
      <c r="Q26" s="2"/>
      <c r="X26" s="6"/>
      <c r="Y26" s="2"/>
      <c r="Z26" s="2"/>
      <c r="AA26" s="13"/>
      <c r="AH26" s="1"/>
      <c r="AN26" s="2"/>
    </row>
    <row r="27" spans="2:40" ht="12.75">
      <c r="B27" s="20">
        <v>1</v>
      </c>
      <c r="C27" s="25" t="s">
        <v>36</v>
      </c>
      <c r="D27" s="19" t="s">
        <v>2</v>
      </c>
      <c r="E27" s="21">
        <f>E37/(2^(10/12))</f>
        <v>61.735412657015516</v>
      </c>
      <c r="J27" s="2"/>
      <c r="P27" s="6"/>
      <c r="Q27" s="2"/>
      <c r="S27" s="1"/>
      <c r="V27" s="1"/>
      <c r="X27" s="6"/>
      <c r="Y27" s="2"/>
      <c r="Z27" s="2"/>
      <c r="AA27" s="13"/>
      <c r="AH27" s="2"/>
      <c r="AN27" s="2"/>
    </row>
    <row r="28" spans="2:40" ht="12.75">
      <c r="B28" s="20">
        <v>2</v>
      </c>
      <c r="C28" s="25" t="s">
        <v>25</v>
      </c>
      <c r="D28" s="19" t="s">
        <v>1</v>
      </c>
      <c r="E28" s="21">
        <f>E37/(2^(9/12))</f>
        <v>65.40639132514966</v>
      </c>
      <c r="I28" s="5"/>
      <c r="J28" s="2"/>
      <c r="P28" s="6"/>
      <c r="Q28" s="2"/>
      <c r="S28" s="2"/>
      <c r="V28" s="2"/>
      <c r="X28" s="6"/>
      <c r="Y28" s="2"/>
      <c r="Z28" s="2"/>
      <c r="AA28" s="13"/>
      <c r="AH28" s="2"/>
      <c r="AN28" s="2"/>
    </row>
    <row r="29" spans="2:40" ht="12.75">
      <c r="B29" s="20">
        <v>2</v>
      </c>
      <c r="C29" s="25" t="s">
        <v>26</v>
      </c>
      <c r="D29" s="19" t="s">
        <v>6</v>
      </c>
      <c r="E29" s="21">
        <f>E37/(2^(8/12))</f>
        <v>69.29565774421803</v>
      </c>
      <c r="I29" s="6"/>
      <c r="J29" s="2"/>
      <c r="P29" s="6"/>
      <c r="Q29" s="2"/>
      <c r="S29" s="2"/>
      <c r="V29" s="2"/>
      <c r="X29" s="6"/>
      <c r="Y29" s="2"/>
      <c r="Z29" s="2"/>
      <c r="AA29" s="13"/>
      <c r="AH29" s="2"/>
      <c r="AN29" s="2"/>
    </row>
    <row r="30" spans="2:40" ht="12.75">
      <c r="B30" s="20">
        <v>2</v>
      </c>
      <c r="C30" s="25" t="s">
        <v>27</v>
      </c>
      <c r="D30" s="19" t="s">
        <v>3</v>
      </c>
      <c r="E30" s="21">
        <f>E37/(2^(7/12))</f>
        <v>73.4161919793519</v>
      </c>
      <c r="I30" s="6"/>
      <c r="J30" s="2"/>
      <c r="O30" s="5"/>
      <c r="P30" s="6"/>
      <c r="Q30" s="2"/>
      <c r="S30" s="2"/>
      <c r="V30" s="2"/>
      <c r="X30" s="6"/>
      <c r="Y30" s="2"/>
      <c r="Z30" s="2"/>
      <c r="AA30" s="13"/>
      <c r="AH30" s="2"/>
      <c r="AN30" s="2"/>
    </row>
    <row r="31" spans="2:40" ht="12.75">
      <c r="B31" s="20">
        <v>2</v>
      </c>
      <c r="C31" s="25" t="s">
        <v>28</v>
      </c>
      <c r="D31" s="19" t="s">
        <v>7</v>
      </c>
      <c r="E31" s="21">
        <f>E37/(2^(6/12))</f>
        <v>77.78174593052022</v>
      </c>
      <c r="I31" s="6"/>
      <c r="J31" s="2"/>
      <c r="O31" s="6"/>
      <c r="P31" s="6"/>
      <c r="Q31" s="2"/>
      <c r="S31" s="2"/>
      <c r="V31" s="2"/>
      <c r="X31" s="6"/>
      <c r="Y31" s="2"/>
      <c r="Z31" s="2"/>
      <c r="AA31" s="13"/>
      <c r="AH31" s="2"/>
      <c r="AN31" s="2"/>
    </row>
    <row r="32" spans="2:41" ht="12.75">
      <c r="B32" s="20">
        <v>2</v>
      </c>
      <c r="C32" s="25" t="s">
        <v>29</v>
      </c>
      <c r="D32" s="19" t="s">
        <v>4</v>
      </c>
      <c r="E32" s="21">
        <f>E37/(2^(5/12))</f>
        <v>82.40688922821748</v>
      </c>
      <c r="I32" s="6"/>
      <c r="J32" s="2"/>
      <c r="O32" s="6"/>
      <c r="P32" s="6"/>
      <c r="Q32" s="2"/>
      <c r="S32" s="2"/>
      <c r="U32" s="5"/>
      <c r="V32" s="2"/>
      <c r="X32" s="6"/>
      <c r="Y32" s="2"/>
      <c r="Z32" s="2"/>
      <c r="AA32" s="13"/>
      <c r="AH32" s="3"/>
      <c r="AN32" s="6"/>
      <c r="AO32" s="1"/>
    </row>
    <row r="33" spans="2:41" ht="12.75">
      <c r="B33" s="20">
        <v>2</v>
      </c>
      <c r="C33" s="25" t="s">
        <v>30</v>
      </c>
      <c r="D33" s="19" t="s">
        <v>8</v>
      </c>
      <c r="E33" s="21">
        <f>E37/(2^(4/12))</f>
        <v>87.30705785825097</v>
      </c>
      <c r="I33" s="6"/>
      <c r="J33" s="2"/>
      <c r="O33" s="6"/>
      <c r="P33" s="6"/>
      <c r="Q33" s="2"/>
      <c r="S33" s="2"/>
      <c r="U33" s="6"/>
      <c r="V33" s="2"/>
      <c r="W33" s="5"/>
      <c r="X33" s="6"/>
      <c r="Y33" s="2"/>
      <c r="Z33" s="2"/>
      <c r="AA33" s="14"/>
      <c r="AB33" s="1"/>
      <c r="AN33" s="6"/>
      <c r="AO33" s="2"/>
    </row>
    <row r="34" spans="2:41" ht="12.75">
      <c r="B34" s="20">
        <v>2</v>
      </c>
      <c r="C34" s="25" t="s">
        <v>31</v>
      </c>
      <c r="D34" s="19" t="s">
        <v>9</v>
      </c>
      <c r="E34" s="21">
        <f>E37/(2^(3/12))</f>
        <v>92.4986056779086</v>
      </c>
      <c r="I34" s="6"/>
      <c r="J34" s="2"/>
      <c r="O34" s="6"/>
      <c r="P34" s="6"/>
      <c r="Q34" s="2"/>
      <c r="S34" s="2"/>
      <c r="U34" s="6"/>
      <c r="V34" s="2"/>
      <c r="W34" s="6"/>
      <c r="X34" s="6"/>
      <c r="Y34" s="2"/>
      <c r="Z34" s="2"/>
      <c r="AA34" s="14"/>
      <c r="AB34" s="2"/>
      <c r="AN34" s="6"/>
      <c r="AO34" s="2"/>
    </row>
    <row r="35" spans="2:41" ht="12.75">
      <c r="B35" s="20">
        <v>2</v>
      </c>
      <c r="C35" s="25" t="s">
        <v>32</v>
      </c>
      <c r="D35" s="19" t="s">
        <v>10</v>
      </c>
      <c r="E35" s="21">
        <f>E37/(2^(2/12))</f>
        <v>97.99885899543732</v>
      </c>
      <c r="I35" s="6"/>
      <c r="J35" s="2"/>
      <c r="O35" s="6"/>
      <c r="P35" s="6"/>
      <c r="Q35" s="2"/>
      <c r="S35" s="2"/>
      <c r="U35" s="6"/>
      <c r="V35" s="2"/>
      <c r="W35" s="6"/>
      <c r="X35" s="6"/>
      <c r="Y35" s="2"/>
      <c r="Z35" s="2"/>
      <c r="AA35" s="15"/>
      <c r="AB35" s="6"/>
      <c r="AC35" s="1"/>
      <c r="AN35" s="6"/>
      <c r="AO35" s="2"/>
    </row>
    <row r="36" spans="2:41" ht="12.75">
      <c r="B36" s="20">
        <v>2</v>
      </c>
      <c r="C36" s="25" t="s">
        <v>33</v>
      </c>
      <c r="D36" s="19" t="s">
        <v>11</v>
      </c>
      <c r="E36" s="21">
        <f>E37/(2^(1/12))</f>
        <v>103.82617439498628</v>
      </c>
      <c r="I36" s="6"/>
      <c r="J36" s="2"/>
      <c r="O36" s="6"/>
      <c r="P36" s="6"/>
      <c r="Q36" s="2"/>
      <c r="S36" s="2"/>
      <c r="U36" s="6"/>
      <c r="V36" s="2"/>
      <c r="W36" s="6"/>
      <c r="X36" s="6"/>
      <c r="Y36" s="2"/>
      <c r="Z36" s="2"/>
      <c r="AA36" s="15"/>
      <c r="AB36" s="6"/>
      <c r="AC36" s="2"/>
      <c r="AL36" s="5"/>
      <c r="AM36" s="15"/>
      <c r="AN36" s="6"/>
      <c r="AO36" s="2"/>
    </row>
    <row r="37" spans="2:41" ht="12.75">
      <c r="B37" s="20">
        <v>2</v>
      </c>
      <c r="C37" s="25" t="s">
        <v>34</v>
      </c>
      <c r="D37" s="19" t="s">
        <v>0</v>
      </c>
      <c r="E37" s="21">
        <f>E49/(2^(12/12))</f>
        <v>110</v>
      </c>
      <c r="I37" s="6"/>
      <c r="J37" s="2"/>
      <c r="O37" s="6"/>
      <c r="P37" s="6"/>
      <c r="Q37" s="6"/>
      <c r="R37" s="5"/>
      <c r="S37" s="2"/>
      <c r="U37" s="6"/>
      <c r="V37" s="2"/>
      <c r="W37" s="6"/>
      <c r="X37" s="6"/>
      <c r="Y37" s="2"/>
      <c r="Z37" s="2"/>
      <c r="AA37" s="15"/>
      <c r="AB37" s="6"/>
      <c r="AC37" s="2"/>
      <c r="AL37" s="6"/>
      <c r="AM37" s="15"/>
      <c r="AN37" s="6"/>
      <c r="AO37" s="2"/>
    </row>
    <row r="38" spans="2:41" ht="12.75">
      <c r="B38" s="20">
        <v>2</v>
      </c>
      <c r="C38" s="25" t="s">
        <v>35</v>
      </c>
      <c r="D38" s="19" t="s">
        <v>5</v>
      </c>
      <c r="E38" s="21">
        <f>E49/(2^(11/12))</f>
        <v>116.54094037952248</v>
      </c>
      <c r="I38" s="6"/>
      <c r="J38" s="2"/>
      <c r="O38" s="6"/>
      <c r="P38" s="6"/>
      <c r="Q38" s="6"/>
      <c r="R38" s="6"/>
      <c r="S38" s="2"/>
      <c r="U38" s="6"/>
      <c r="V38" s="2"/>
      <c r="W38" s="6"/>
      <c r="X38" s="6"/>
      <c r="Y38" s="2"/>
      <c r="Z38" s="2"/>
      <c r="AA38" s="15"/>
      <c r="AB38" s="6"/>
      <c r="AC38" s="2"/>
      <c r="AL38" s="7"/>
      <c r="AM38" s="15"/>
      <c r="AN38" s="6"/>
      <c r="AO38" s="2"/>
    </row>
    <row r="39" spans="2:41" ht="12.75">
      <c r="B39" s="20">
        <v>2</v>
      </c>
      <c r="C39" s="25" t="s">
        <v>36</v>
      </c>
      <c r="D39" s="19" t="s">
        <v>2</v>
      </c>
      <c r="E39" s="21">
        <f>E49/(2^(10/12))</f>
        <v>123.47082531403103</v>
      </c>
      <c r="I39" s="6"/>
      <c r="J39" s="2"/>
      <c r="O39" s="6"/>
      <c r="P39" s="6"/>
      <c r="Q39" s="6"/>
      <c r="R39" s="6"/>
      <c r="S39" s="2"/>
      <c r="U39" s="6"/>
      <c r="V39" s="2"/>
      <c r="W39" s="6"/>
      <c r="X39" s="6"/>
      <c r="Y39" s="2"/>
      <c r="Z39" s="2"/>
      <c r="AA39" s="15"/>
      <c r="AB39" s="6"/>
      <c r="AC39" s="2"/>
      <c r="AN39" s="6"/>
      <c r="AO39" s="2"/>
    </row>
    <row r="40" spans="2:41" ht="12.75">
      <c r="B40" s="20">
        <v>3</v>
      </c>
      <c r="C40" s="25" t="s">
        <v>25</v>
      </c>
      <c r="D40" s="19" t="s">
        <v>1</v>
      </c>
      <c r="E40" s="21">
        <f>E49/(2^(9/12))</f>
        <v>130.8127826502993</v>
      </c>
      <c r="H40" s="5"/>
      <c r="I40" s="6"/>
      <c r="J40" s="2"/>
      <c r="O40" s="6"/>
      <c r="P40" s="6"/>
      <c r="Q40" s="6"/>
      <c r="R40" s="6"/>
      <c r="S40" s="2"/>
      <c r="U40" s="6"/>
      <c r="V40" s="2"/>
      <c r="W40" s="6"/>
      <c r="X40" s="6"/>
      <c r="Y40" s="2"/>
      <c r="Z40" s="2"/>
      <c r="AA40" s="15"/>
      <c r="AB40" s="6"/>
      <c r="AC40" s="2"/>
      <c r="AD40" s="9"/>
      <c r="AE40" s="1"/>
      <c r="AN40" s="6"/>
      <c r="AO40" s="2"/>
    </row>
    <row r="41" spans="2:41" ht="12.75">
      <c r="B41" s="20">
        <v>3</v>
      </c>
      <c r="C41" s="25" t="s">
        <v>26</v>
      </c>
      <c r="D41" s="19" t="s">
        <v>6</v>
      </c>
      <c r="E41" s="21">
        <f>E49/(2^(8/12))</f>
        <v>138.59131548843607</v>
      </c>
      <c r="H41" s="6"/>
      <c r="I41" s="6"/>
      <c r="J41" s="2"/>
      <c r="O41" s="6"/>
      <c r="P41" s="6"/>
      <c r="Q41" s="6"/>
      <c r="R41" s="6"/>
      <c r="S41" s="2"/>
      <c r="U41" s="6"/>
      <c r="V41" s="2"/>
      <c r="W41" s="6"/>
      <c r="X41" s="6"/>
      <c r="Y41" s="2"/>
      <c r="Z41" s="2"/>
      <c r="AA41" s="15"/>
      <c r="AB41" s="6"/>
      <c r="AC41" s="2"/>
      <c r="AD41" s="8"/>
      <c r="AE41" s="2"/>
      <c r="AN41" s="6"/>
      <c r="AO41" s="2"/>
    </row>
    <row r="42" spans="2:41" ht="12.75">
      <c r="B42" s="20">
        <v>3</v>
      </c>
      <c r="C42" s="25" t="s">
        <v>27</v>
      </c>
      <c r="D42" s="19" t="s">
        <v>3</v>
      </c>
      <c r="E42" s="21">
        <f>E49/(2^(7/12))</f>
        <v>146.8323839587038</v>
      </c>
      <c r="H42" s="6"/>
      <c r="I42" s="6"/>
      <c r="J42" s="2"/>
      <c r="N42" s="5"/>
      <c r="O42" s="6"/>
      <c r="P42" s="6"/>
      <c r="Q42" s="6"/>
      <c r="R42" s="6"/>
      <c r="S42" s="2"/>
      <c r="U42" s="6"/>
      <c r="V42" s="2"/>
      <c r="W42" s="6"/>
      <c r="X42" s="6"/>
      <c r="Y42" s="2"/>
      <c r="Z42" s="2"/>
      <c r="AA42" s="15"/>
      <c r="AB42" s="6"/>
      <c r="AC42" s="2"/>
      <c r="AD42" s="8"/>
      <c r="AE42" s="2"/>
      <c r="AN42" s="6"/>
      <c r="AO42" s="2"/>
    </row>
    <row r="43" spans="2:41" ht="12.75">
      <c r="B43" s="20">
        <v>3</v>
      </c>
      <c r="C43" s="25" t="s">
        <v>28</v>
      </c>
      <c r="D43" s="19" t="s">
        <v>7</v>
      </c>
      <c r="E43" s="21">
        <f>E49/(2^(6/12))</f>
        <v>155.56349186104043</v>
      </c>
      <c r="H43" s="6"/>
      <c r="I43" s="6"/>
      <c r="J43" s="2"/>
      <c r="M43" s="5"/>
      <c r="N43" s="6"/>
      <c r="O43" s="6"/>
      <c r="P43" s="6"/>
      <c r="Q43" s="7"/>
      <c r="R43" s="6"/>
      <c r="S43" s="2"/>
      <c r="U43" s="6"/>
      <c r="V43" s="2"/>
      <c r="W43" s="6"/>
      <c r="X43" s="6"/>
      <c r="Y43" s="2"/>
      <c r="Z43" s="2"/>
      <c r="AA43" s="15"/>
      <c r="AB43" s="6"/>
      <c r="AC43" s="2"/>
      <c r="AD43" s="8"/>
      <c r="AE43" s="2"/>
      <c r="AN43" s="6"/>
      <c r="AO43" s="2"/>
    </row>
    <row r="44" spans="2:41" ht="12.75">
      <c r="B44" s="20">
        <v>3</v>
      </c>
      <c r="C44" s="25" t="s">
        <v>29</v>
      </c>
      <c r="D44" s="19" t="s">
        <v>4</v>
      </c>
      <c r="E44" s="21">
        <f>E49/(2^(5/12))</f>
        <v>164.81377845643496</v>
      </c>
      <c r="H44" s="6"/>
      <c r="I44" s="6"/>
      <c r="J44" s="2"/>
      <c r="M44" s="6"/>
      <c r="N44" s="6"/>
      <c r="O44" s="6"/>
      <c r="P44" s="2"/>
      <c r="R44" s="6"/>
      <c r="S44" s="6"/>
      <c r="T44" s="5"/>
      <c r="U44" s="6"/>
      <c r="V44" s="2"/>
      <c r="W44" s="6"/>
      <c r="X44" s="6"/>
      <c r="Y44" s="2"/>
      <c r="Z44" s="2"/>
      <c r="AA44" s="15"/>
      <c r="AB44" s="6"/>
      <c r="AC44" s="2"/>
      <c r="AD44" s="8"/>
      <c r="AE44" s="2"/>
      <c r="AJ44" s="19" t="s">
        <v>14</v>
      </c>
      <c r="AN44" s="6"/>
      <c r="AO44" s="2"/>
    </row>
    <row r="45" spans="2:41" ht="12.75">
      <c r="B45" s="20">
        <v>3</v>
      </c>
      <c r="C45" s="25" t="s">
        <v>30</v>
      </c>
      <c r="D45" s="19" t="s">
        <v>8</v>
      </c>
      <c r="E45" s="21">
        <f>E49/(2^(4/12))</f>
        <v>174.61411571650194</v>
      </c>
      <c r="H45" s="6"/>
      <c r="I45" s="6"/>
      <c r="J45" s="2"/>
      <c r="M45" s="6"/>
      <c r="N45" s="6"/>
      <c r="O45" s="6"/>
      <c r="P45" s="2"/>
      <c r="R45" s="6"/>
      <c r="S45" s="6"/>
      <c r="T45" s="6"/>
      <c r="U45" s="6"/>
      <c r="V45" s="2"/>
      <c r="W45" s="6"/>
      <c r="X45" s="6"/>
      <c r="Y45" s="2"/>
      <c r="Z45" s="2"/>
      <c r="AA45" s="15"/>
      <c r="AB45" s="6"/>
      <c r="AC45" s="2"/>
      <c r="AD45" s="8"/>
      <c r="AE45" s="2"/>
      <c r="AN45" s="6"/>
      <c r="AO45" s="2"/>
    </row>
    <row r="46" spans="2:41" ht="12.75">
      <c r="B46" s="20">
        <v>3</v>
      </c>
      <c r="C46" s="25" t="s">
        <v>31</v>
      </c>
      <c r="D46" s="19" t="s">
        <v>9</v>
      </c>
      <c r="E46" s="21">
        <f>E49/(2^(3/12))</f>
        <v>184.9972113558172</v>
      </c>
      <c r="H46" s="6"/>
      <c r="I46" s="6"/>
      <c r="J46" s="2"/>
      <c r="M46" s="6"/>
      <c r="N46" s="6"/>
      <c r="O46" s="6"/>
      <c r="P46" s="2"/>
      <c r="R46" s="6"/>
      <c r="S46" s="6"/>
      <c r="T46" s="6"/>
      <c r="U46" s="6"/>
      <c r="V46" s="2"/>
      <c r="W46" s="6"/>
      <c r="X46" s="6"/>
      <c r="Y46" s="2"/>
      <c r="Z46" s="2"/>
      <c r="AA46" s="15"/>
      <c r="AB46" s="6"/>
      <c r="AC46" s="2"/>
      <c r="AD46" s="8"/>
      <c r="AE46" s="2"/>
      <c r="AN46" s="6"/>
      <c r="AO46" s="2"/>
    </row>
    <row r="47" spans="2:41" ht="12.75">
      <c r="B47" s="20">
        <v>3</v>
      </c>
      <c r="C47" s="25" t="s">
        <v>32</v>
      </c>
      <c r="D47" s="19" t="s">
        <v>10</v>
      </c>
      <c r="E47" s="21">
        <f>E49/(2^(2/12))</f>
        <v>195.99771799087463</v>
      </c>
      <c r="G47" s="5"/>
      <c r="H47" s="6"/>
      <c r="I47" s="6"/>
      <c r="J47" s="2"/>
      <c r="M47" s="6"/>
      <c r="N47" s="6"/>
      <c r="O47" s="6"/>
      <c r="P47" s="2"/>
      <c r="R47" s="6"/>
      <c r="S47" s="6"/>
      <c r="T47" s="6"/>
      <c r="U47" s="6"/>
      <c r="V47" s="2"/>
      <c r="W47" s="6"/>
      <c r="X47" s="6"/>
      <c r="Y47" s="2"/>
      <c r="Z47" s="2"/>
      <c r="AA47" s="15"/>
      <c r="AB47" s="6"/>
      <c r="AC47" s="2"/>
      <c r="AD47" s="8"/>
      <c r="AE47" s="2"/>
      <c r="AJ47" s="1"/>
      <c r="AN47" s="6"/>
      <c r="AO47" s="2"/>
    </row>
    <row r="48" spans="2:41" ht="12.75">
      <c r="B48" s="20">
        <v>3</v>
      </c>
      <c r="C48" s="25" t="s">
        <v>33</v>
      </c>
      <c r="D48" s="19" t="s">
        <v>11</v>
      </c>
      <c r="E48" s="21">
        <f>E49/(2^(1/12))</f>
        <v>207.65234878997256</v>
      </c>
      <c r="G48" s="6"/>
      <c r="H48" s="6"/>
      <c r="I48" s="6"/>
      <c r="J48" s="2"/>
      <c r="M48" s="6"/>
      <c r="N48" s="6"/>
      <c r="O48" s="6"/>
      <c r="P48" s="2"/>
      <c r="R48" s="6"/>
      <c r="S48" s="6"/>
      <c r="T48" s="6"/>
      <c r="U48" s="6"/>
      <c r="V48" s="2"/>
      <c r="W48" s="6"/>
      <c r="X48" s="6"/>
      <c r="Y48" s="2"/>
      <c r="Z48" s="2"/>
      <c r="AA48" s="15"/>
      <c r="AB48" s="6"/>
      <c r="AC48" s="2"/>
      <c r="AD48" s="8"/>
      <c r="AE48" s="2"/>
      <c r="AJ48" s="3"/>
      <c r="AN48" s="6"/>
      <c r="AO48" s="2"/>
    </row>
    <row r="49" spans="2:41" ht="12.75">
      <c r="B49" s="20">
        <v>3</v>
      </c>
      <c r="C49" s="25" t="s">
        <v>34</v>
      </c>
      <c r="D49" s="19" t="s">
        <v>0</v>
      </c>
      <c r="E49" s="21">
        <f>E61/(2^(12/12))</f>
        <v>220</v>
      </c>
      <c r="G49" s="6"/>
      <c r="H49" s="6"/>
      <c r="I49" s="6"/>
      <c r="J49" s="2"/>
      <c r="M49" s="6"/>
      <c r="N49" s="6"/>
      <c r="O49" s="6"/>
      <c r="P49" s="2"/>
      <c r="R49" s="6"/>
      <c r="S49" s="6"/>
      <c r="T49" s="6"/>
      <c r="U49" s="6"/>
      <c r="V49" s="2"/>
      <c r="W49" s="6"/>
      <c r="X49" s="6"/>
      <c r="Y49" s="2"/>
      <c r="Z49" s="2"/>
      <c r="AA49" s="15"/>
      <c r="AB49" s="6"/>
      <c r="AC49" s="2"/>
      <c r="AD49" s="8"/>
      <c r="AE49" s="2"/>
      <c r="AN49" s="6"/>
      <c r="AO49" s="2"/>
    </row>
    <row r="50" spans="2:41" ht="12.75">
      <c r="B50" s="20">
        <v>3</v>
      </c>
      <c r="C50" s="25" t="s">
        <v>35</v>
      </c>
      <c r="D50" s="19" t="s">
        <v>5</v>
      </c>
      <c r="E50" s="21">
        <f>E61/(2^(11/12))</f>
        <v>233.08188075904496</v>
      </c>
      <c r="G50" s="6"/>
      <c r="H50" s="6"/>
      <c r="I50" s="6"/>
      <c r="J50" s="2"/>
      <c r="L50" s="5"/>
      <c r="M50" s="6"/>
      <c r="N50" s="6"/>
      <c r="O50" s="6"/>
      <c r="P50" s="2"/>
      <c r="R50" s="6"/>
      <c r="S50" s="6"/>
      <c r="T50" s="6"/>
      <c r="U50" s="6"/>
      <c r="V50" s="2"/>
      <c r="W50" s="6"/>
      <c r="X50" s="6"/>
      <c r="Y50" s="2"/>
      <c r="Z50" s="2"/>
      <c r="AA50" s="15"/>
      <c r="AB50" s="6"/>
      <c r="AC50" s="2"/>
      <c r="AD50" s="8"/>
      <c r="AE50" s="2"/>
      <c r="AI50" s="1"/>
      <c r="AK50" s="1"/>
      <c r="AN50" s="6"/>
      <c r="AO50" s="2"/>
    </row>
    <row r="51" spans="2:41" ht="12.75">
      <c r="B51" s="20">
        <v>3</v>
      </c>
      <c r="C51" s="25" t="s">
        <v>36</v>
      </c>
      <c r="D51" s="19" t="s">
        <v>2</v>
      </c>
      <c r="E51" s="21">
        <f>E61/(2^(10/12))</f>
        <v>246.94165062806206</v>
      </c>
      <c r="G51" s="6"/>
      <c r="H51" s="6"/>
      <c r="I51" s="6"/>
      <c r="J51" s="3"/>
      <c r="L51" s="6"/>
      <c r="M51" s="6"/>
      <c r="N51" s="6"/>
      <c r="O51" s="6"/>
      <c r="P51" s="2"/>
      <c r="R51" s="6"/>
      <c r="S51" s="6"/>
      <c r="T51" s="6"/>
      <c r="U51" s="6"/>
      <c r="V51" s="2"/>
      <c r="W51" s="6"/>
      <c r="X51" s="6"/>
      <c r="Y51" s="2"/>
      <c r="Z51" s="2"/>
      <c r="AA51" s="15"/>
      <c r="AB51" s="6"/>
      <c r="AC51" s="2"/>
      <c r="AD51" s="8"/>
      <c r="AE51" s="6"/>
      <c r="AF51" s="1"/>
      <c r="AI51" s="2"/>
      <c r="AK51" s="2"/>
      <c r="AN51" s="6"/>
      <c r="AO51" s="2"/>
    </row>
    <row r="52" spans="1:41" ht="12.75">
      <c r="A52" s="19" t="s">
        <v>13</v>
      </c>
      <c r="B52" s="20">
        <v>4</v>
      </c>
      <c r="C52" s="25" t="s">
        <v>25</v>
      </c>
      <c r="D52" s="19" t="s">
        <v>1</v>
      </c>
      <c r="E52" s="21">
        <f>E61/(2^(9/12))</f>
        <v>261.6255653005986</v>
      </c>
      <c r="G52" s="6"/>
      <c r="H52" s="6"/>
      <c r="I52" s="2"/>
      <c r="K52" s="5"/>
      <c r="L52" s="6"/>
      <c r="M52" s="6"/>
      <c r="N52" s="6"/>
      <c r="O52" s="6"/>
      <c r="P52" s="2"/>
      <c r="R52" s="6"/>
      <c r="S52" s="6"/>
      <c r="T52" s="6"/>
      <c r="U52" s="6"/>
      <c r="V52" s="2"/>
      <c r="W52" s="6"/>
      <c r="X52" s="6"/>
      <c r="Y52" s="2"/>
      <c r="Z52" s="2"/>
      <c r="AA52" s="15"/>
      <c r="AB52" s="6"/>
      <c r="AC52" s="2"/>
      <c r="AD52" s="8"/>
      <c r="AE52" s="6"/>
      <c r="AF52" s="2"/>
      <c r="AI52" s="3"/>
      <c r="AK52" s="3"/>
      <c r="AN52" s="6"/>
      <c r="AO52" s="2"/>
    </row>
    <row r="53" spans="2:41" ht="12.75">
      <c r="B53" s="20">
        <v>4</v>
      </c>
      <c r="C53" s="25" t="s">
        <v>26</v>
      </c>
      <c r="D53" s="19" t="s">
        <v>6</v>
      </c>
      <c r="E53" s="21">
        <f>E61/(2^(8/12))</f>
        <v>277.18263097687213</v>
      </c>
      <c r="G53" s="6"/>
      <c r="H53" s="6"/>
      <c r="I53" s="2"/>
      <c r="K53" s="6"/>
      <c r="L53" s="6"/>
      <c r="M53" s="6"/>
      <c r="N53" s="6"/>
      <c r="O53" s="6"/>
      <c r="P53" s="2"/>
      <c r="R53" s="6"/>
      <c r="S53" s="6"/>
      <c r="T53" s="6"/>
      <c r="U53" s="6"/>
      <c r="V53" s="2"/>
      <c r="W53" s="6"/>
      <c r="X53" s="6"/>
      <c r="Y53" s="2"/>
      <c r="Z53" s="2"/>
      <c r="AA53" s="15"/>
      <c r="AB53" s="6"/>
      <c r="AC53" s="2"/>
      <c r="AD53" s="8"/>
      <c r="AE53" s="6"/>
      <c r="AF53" s="2"/>
      <c r="AN53" s="6"/>
      <c r="AO53" s="2"/>
    </row>
    <row r="54" spans="2:41" ht="12.75">
      <c r="B54" s="20">
        <v>4</v>
      </c>
      <c r="C54" s="25" t="s">
        <v>27</v>
      </c>
      <c r="D54" s="19" t="s">
        <v>3</v>
      </c>
      <c r="E54" s="21">
        <f>E61/(2^(7/12))</f>
        <v>293.6647679174076</v>
      </c>
      <c r="G54" s="6"/>
      <c r="H54" s="6"/>
      <c r="I54" s="2"/>
      <c r="K54" s="6"/>
      <c r="L54" s="6"/>
      <c r="M54" s="6"/>
      <c r="N54" s="6"/>
      <c r="O54" s="6"/>
      <c r="P54" s="2"/>
      <c r="R54" s="6"/>
      <c r="S54" s="6"/>
      <c r="T54" s="6"/>
      <c r="U54" s="6"/>
      <c r="V54" s="2"/>
      <c r="W54" s="6"/>
      <c r="X54" s="6"/>
      <c r="Y54" s="2"/>
      <c r="Z54" s="2"/>
      <c r="AA54" s="15"/>
      <c r="AB54" s="6"/>
      <c r="AC54" s="2"/>
      <c r="AD54" s="8"/>
      <c r="AE54" s="6"/>
      <c r="AF54" s="2"/>
      <c r="AN54" s="7"/>
      <c r="AO54" s="2"/>
    </row>
    <row r="55" spans="2:41" ht="12.75">
      <c r="B55" s="20">
        <v>4</v>
      </c>
      <c r="C55" s="25" t="s">
        <v>28</v>
      </c>
      <c r="D55" s="19" t="s">
        <v>7</v>
      </c>
      <c r="E55" s="21">
        <f>E61/(2^(6/12))</f>
        <v>311.12698372208087</v>
      </c>
      <c r="G55" s="6"/>
      <c r="H55" s="6"/>
      <c r="I55" s="2"/>
      <c r="K55" s="6"/>
      <c r="L55" s="6"/>
      <c r="M55" s="6"/>
      <c r="N55" s="6"/>
      <c r="O55" s="6"/>
      <c r="P55" s="2"/>
      <c r="R55" s="6"/>
      <c r="S55" s="6"/>
      <c r="T55" s="6"/>
      <c r="U55" s="6"/>
      <c r="V55" s="2"/>
      <c r="W55" s="6"/>
      <c r="X55" s="6"/>
      <c r="Y55" s="2"/>
      <c r="Z55" s="2"/>
      <c r="AA55" s="15"/>
      <c r="AB55" s="6"/>
      <c r="AC55" s="2"/>
      <c r="AD55" s="8"/>
      <c r="AE55" s="6"/>
      <c r="AF55" s="2"/>
      <c r="AO55" s="2"/>
    </row>
    <row r="56" spans="2:41" ht="12.75">
      <c r="B56" s="20">
        <v>4</v>
      </c>
      <c r="C56" s="25" t="s">
        <v>29</v>
      </c>
      <c r="D56" s="19" t="s">
        <v>4</v>
      </c>
      <c r="E56" s="21">
        <f>E61/(2^(5/12))</f>
        <v>329.6275569128699</v>
      </c>
      <c r="G56" s="6"/>
      <c r="H56" s="6"/>
      <c r="I56" s="2"/>
      <c r="K56" s="6"/>
      <c r="L56" s="6"/>
      <c r="M56" s="6"/>
      <c r="N56" s="6"/>
      <c r="O56" s="6"/>
      <c r="P56" s="2"/>
      <c r="R56" s="6"/>
      <c r="S56" s="6"/>
      <c r="T56" s="6"/>
      <c r="U56" s="6"/>
      <c r="V56" s="2"/>
      <c r="W56" s="6"/>
      <c r="X56" s="6"/>
      <c r="Y56" s="2"/>
      <c r="Z56" s="2"/>
      <c r="AA56" s="15"/>
      <c r="AB56" s="6"/>
      <c r="AC56" s="2"/>
      <c r="AD56" s="8"/>
      <c r="AE56" s="6"/>
      <c r="AF56" s="2"/>
      <c r="AO56" s="2"/>
    </row>
    <row r="57" spans="2:41" ht="12.75">
      <c r="B57" s="20">
        <v>4</v>
      </c>
      <c r="C57" s="25" t="s">
        <v>30</v>
      </c>
      <c r="D57" s="19" t="s">
        <v>8</v>
      </c>
      <c r="E57" s="21">
        <f>E61/(2^(4/12))</f>
        <v>349.2282314330039</v>
      </c>
      <c r="G57" s="6"/>
      <c r="H57" s="6"/>
      <c r="I57" s="2"/>
      <c r="K57" s="6"/>
      <c r="L57" s="6"/>
      <c r="M57" s="6"/>
      <c r="N57" s="6"/>
      <c r="O57" s="6"/>
      <c r="P57" s="2"/>
      <c r="R57" s="6"/>
      <c r="S57" s="6"/>
      <c r="T57" s="6"/>
      <c r="U57" s="6"/>
      <c r="V57" s="2"/>
      <c r="W57" s="7"/>
      <c r="X57" s="6"/>
      <c r="Y57" s="2"/>
      <c r="Z57" s="3"/>
      <c r="AA57" s="16"/>
      <c r="AB57" s="7"/>
      <c r="AC57" s="2"/>
      <c r="AD57" s="8"/>
      <c r="AE57" s="6"/>
      <c r="AF57" s="2"/>
      <c r="AO57" s="2"/>
    </row>
    <row r="58" spans="2:41" ht="12.75">
      <c r="B58" s="20">
        <v>4</v>
      </c>
      <c r="C58" s="25" t="s">
        <v>31</v>
      </c>
      <c r="D58" s="19" t="s">
        <v>9</v>
      </c>
      <c r="E58" s="21">
        <f>E61/(2^(3/12))</f>
        <v>369.9944227116344</v>
      </c>
      <c r="G58" s="6"/>
      <c r="H58" s="6"/>
      <c r="I58" s="2"/>
      <c r="K58" s="6"/>
      <c r="L58" s="6"/>
      <c r="M58" s="6"/>
      <c r="N58" s="6"/>
      <c r="O58" s="6"/>
      <c r="P58" s="2"/>
      <c r="R58" s="6"/>
      <c r="S58" s="6"/>
      <c r="T58" s="6"/>
      <c r="U58" s="6"/>
      <c r="V58" s="2"/>
      <c r="X58" s="6"/>
      <c r="Y58" s="2"/>
      <c r="AC58" s="2"/>
      <c r="AD58" s="8"/>
      <c r="AE58" s="6"/>
      <c r="AF58" s="2"/>
      <c r="AO58" s="2"/>
    </row>
    <row r="59" spans="2:41" ht="12.75">
      <c r="B59" s="20">
        <v>4</v>
      </c>
      <c r="C59" s="25" t="s">
        <v>32</v>
      </c>
      <c r="D59" s="19" t="s">
        <v>10</v>
      </c>
      <c r="E59" s="21">
        <f>E61/(2^(2/12))</f>
        <v>391.99543598174927</v>
      </c>
      <c r="G59" s="6"/>
      <c r="H59" s="6"/>
      <c r="I59" s="2"/>
      <c r="K59" s="6"/>
      <c r="L59" s="6"/>
      <c r="M59" s="6"/>
      <c r="N59" s="6"/>
      <c r="O59" s="6"/>
      <c r="P59" s="2"/>
      <c r="R59" s="6"/>
      <c r="S59" s="6"/>
      <c r="T59" s="6"/>
      <c r="U59" s="6"/>
      <c r="V59" s="2"/>
      <c r="X59" s="6"/>
      <c r="Y59" s="2"/>
      <c r="AC59" s="3"/>
      <c r="AD59" s="8"/>
      <c r="AE59" s="6"/>
      <c r="AF59" s="2"/>
      <c r="AO59" s="2"/>
    </row>
    <row r="60" spans="2:41" ht="12.75">
      <c r="B60" s="20">
        <v>4</v>
      </c>
      <c r="C60" s="25" t="s">
        <v>33</v>
      </c>
      <c r="D60" s="19" t="s">
        <v>11</v>
      </c>
      <c r="E60" s="21">
        <f>E61/(2^(1/12))</f>
        <v>415.3046975799451</v>
      </c>
      <c r="G60" s="6"/>
      <c r="H60" s="6"/>
      <c r="I60" s="2"/>
      <c r="K60" s="6"/>
      <c r="L60" s="6"/>
      <c r="M60" s="6"/>
      <c r="N60" s="6"/>
      <c r="O60" s="6"/>
      <c r="P60" s="2"/>
      <c r="R60" s="6"/>
      <c r="S60" s="6"/>
      <c r="T60" s="6"/>
      <c r="U60" s="6"/>
      <c r="V60" s="2"/>
      <c r="X60" s="6"/>
      <c r="Y60" s="2"/>
      <c r="AD60" s="6"/>
      <c r="AE60" s="6"/>
      <c r="AF60" s="2"/>
      <c r="AO60" s="2"/>
    </row>
    <row r="61" spans="2:41" ht="12.75">
      <c r="B61" s="20">
        <v>4</v>
      </c>
      <c r="C61" s="25" t="s">
        <v>34</v>
      </c>
      <c r="D61" s="19" t="s">
        <v>0</v>
      </c>
      <c r="E61" s="21">
        <v>440</v>
      </c>
      <c r="G61" s="6"/>
      <c r="H61" s="6"/>
      <c r="I61" s="2"/>
      <c r="K61" s="6"/>
      <c r="L61" s="6"/>
      <c r="M61" s="6"/>
      <c r="N61" s="6"/>
      <c r="O61" s="6"/>
      <c r="P61" s="2"/>
      <c r="R61" s="6"/>
      <c r="S61" s="6"/>
      <c r="T61" s="6"/>
      <c r="U61" s="6"/>
      <c r="V61" s="2"/>
      <c r="X61" s="6"/>
      <c r="Y61" s="2"/>
      <c r="AD61" s="6"/>
      <c r="AE61" s="6"/>
      <c r="AF61" s="2"/>
      <c r="AO61" s="2"/>
    </row>
    <row r="62" spans="2:41" ht="12.75">
      <c r="B62" s="20">
        <v>4</v>
      </c>
      <c r="C62" s="25" t="s">
        <v>35</v>
      </c>
      <c r="D62" s="19" t="s">
        <v>5</v>
      </c>
      <c r="E62" s="21">
        <f>E61*(2^(1/12))</f>
        <v>466.1637615180899</v>
      </c>
      <c r="G62" s="6"/>
      <c r="H62" s="6"/>
      <c r="I62" s="2"/>
      <c r="K62" s="6"/>
      <c r="L62" s="6"/>
      <c r="M62" s="6"/>
      <c r="N62" s="6"/>
      <c r="O62" s="6"/>
      <c r="P62" s="2"/>
      <c r="R62" s="6"/>
      <c r="S62" s="6"/>
      <c r="T62" s="6"/>
      <c r="U62" s="6"/>
      <c r="V62" s="3"/>
      <c r="X62" s="6"/>
      <c r="Y62" s="2"/>
      <c r="AD62" s="6"/>
      <c r="AE62" s="6"/>
      <c r="AF62" s="2"/>
      <c r="AO62" s="2"/>
    </row>
    <row r="63" spans="2:41" ht="12.75">
      <c r="B63" s="20">
        <v>4</v>
      </c>
      <c r="C63" s="25" t="s">
        <v>36</v>
      </c>
      <c r="D63" s="19" t="s">
        <v>2</v>
      </c>
      <c r="E63" s="21">
        <f>E61*(2^(2/12))</f>
        <v>493.8833012561241</v>
      </c>
      <c r="G63" s="6"/>
      <c r="H63" s="6"/>
      <c r="I63" s="2"/>
      <c r="K63" s="6"/>
      <c r="L63" s="6"/>
      <c r="M63" s="6"/>
      <c r="N63" s="6"/>
      <c r="O63" s="6"/>
      <c r="P63" s="2"/>
      <c r="R63" s="6"/>
      <c r="S63" s="6"/>
      <c r="T63" s="6"/>
      <c r="U63" s="3"/>
      <c r="X63" s="6"/>
      <c r="Y63" s="2"/>
      <c r="AD63" s="7"/>
      <c r="AE63" s="6"/>
      <c r="AF63" s="2"/>
      <c r="AO63" s="2"/>
    </row>
    <row r="64" spans="2:41" ht="12.75">
      <c r="B64" s="20">
        <v>5</v>
      </c>
      <c r="C64" s="25" t="s">
        <v>25</v>
      </c>
      <c r="D64" s="19" t="s">
        <v>1</v>
      </c>
      <c r="E64" s="21">
        <f>E61*(2^(3/12))</f>
        <v>523.2511306011972</v>
      </c>
      <c r="G64" s="6"/>
      <c r="H64" s="6"/>
      <c r="I64" s="2"/>
      <c r="K64" s="6"/>
      <c r="L64" s="6"/>
      <c r="M64" s="6"/>
      <c r="N64" s="6"/>
      <c r="O64" s="6"/>
      <c r="P64" s="2"/>
      <c r="R64" s="6"/>
      <c r="S64" s="6"/>
      <c r="T64" s="2"/>
      <c r="X64" s="6"/>
      <c r="Y64" s="2"/>
      <c r="AE64" s="6"/>
      <c r="AF64" s="2"/>
      <c r="AO64" s="2"/>
    </row>
    <row r="65" spans="2:41" ht="12.75">
      <c r="B65" s="20">
        <v>5</v>
      </c>
      <c r="C65" s="25" t="s">
        <v>26</v>
      </c>
      <c r="D65" s="19" t="s">
        <v>6</v>
      </c>
      <c r="E65" s="21">
        <f>E61*(2^(4/12))</f>
        <v>554.3652619537442</v>
      </c>
      <c r="G65" s="6"/>
      <c r="H65" s="6"/>
      <c r="I65" s="2"/>
      <c r="K65" s="6"/>
      <c r="L65" s="6"/>
      <c r="M65" s="6"/>
      <c r="N65" s="6"/>
      <c r="O65" s="6"/>
      <c r="P65" s="2"/>
      <c r="R65" s="6"/>
      <c r="S65" s="6"/>
      <c r="T65" s="2"/>
      <c r="X65" s="6"/>
      <c r="Y65" s="2"/>
      <c r="AE65" s="6"/>
      <c r="AF65" s="2"/>
      <c r="AO65" s="2"/>
    </row>
    <row r="66" spans="2:41" ht="12.75">
      <c r="B66" s="20">
        <v>5</v>
      </c>
      <c r="C66" s="25" t="s">
        <v>27</v>
      </c>
      <c r="D66" s="19" t="s">
        <v>3</v>
      </c>
      <c r="E66" s="21">
        <f>E61*(2^(5/12))</f>
        <v>587.3295358348151</v>
      </c>
      <c r="G66" s="6"/>
      <c r="H66" s="6"/>
      <c r="I66" s="2"/>
      <c r="K66" s="6"/>
      <c r="L66" s="6"/>
      <c r="M66" s="6"/>
      <c r="N66" s="6"/>
      <c r="O66" s="6"/>
      <c r="P66" s="2"/>
      <c r="R66" s="6"/>
      <c r="S66" s="6"/>
      <c r="T66" s="2"/>
      <c r="X66" s="6"/>
      <c r="Y66" s="2"/>
      <c r="AE66" s="6"/>
      <c r="AF66" s="2"/>
      <c r="AO66" s="2"/>
    </row>
    <row r="67" spans="2:41" ht="12.75">
      <c r="B67" s="20">
        <v>5</v>
      </c>
      <c r="C67" s="25" t="s">
        <v>28</v>
      </c>
      <c r="D67" s="19" t="s">
        <v>7</v>
      </c>
      <c r="E67" s="21">
        <f>E61*(2^(6/12))</f>
        <v>622.2539674441618</v>
      </c>
      <c r="G67" s="6"/>
      <c r="H67" s="6"/>
      <c r="I67" s="2"/>
      <c r="K67" s="6"/>
      <c r="L67" s="6"/>
      <c r="M67" s="6"/>
      <c r="N67" s="6"/>
      <c r="O67" s="6"/>
      <c r="P67" s="2"/>
      <c r="R67" s="6"/>
      <c r="S67" s="6"/>
      <c r="T67" s="2"/>
      <c r="X67" s="6"/>
      <c r="Y67" s="2"/>
      <c r="AE67" s="6"/>
      <c r="AF67" s="2"/>
      <c r="AO67" s="2"/>
    </row>
    <row r="68" spans="2:41" ht="12.75">
      <c r="B68" s="20">
        <v>5</v>
      </c>
      <c r="C68" s="25" t="s">
        <v>29</v>
      </c>
      <c r="D68" s="19" t="s">
        <v>4</v>
      </c>
      <c r="E68" s="21">
        <f>E61*(2^(7/12))</f>
        <v>659.2551138257398</v>
      </c>
      <c r="G68" s="6"/>
      <c r="H68" s="6"/>
      <c r="I68" s="2"/>
      <c r="K68" s="6"/>
      <c r="L68" s="6"/>
      <c r="M68" s="6"/>
      <c r="N68" s="6"/>
      <c r="O68" s="6"/>
      <c r="P68" s="2"/>
      <c r="R68" s="6"/>
      <c r="S68" s="6"/>
      <c r="T68" s="2"/>
      <c r="X68" s="6"/>
      <c r="Y68" s="2"/>
      <c r="AE68" s="6"/>
      <c r="AF68" s="2"/>
      <c r="AO68" s="2"/>
    </row>
    <row r="69" spans="2:41" ht="12.75">
      <c r="B69" s="20">
        <v>5</v>
      </c>
      <c r="C69" s="25" t="s">
        <v>30</v>
      </c>
      <c r="D69" s="19" t="s">
        <v>8</v>
      </c>
      <c r="E69" s="21">
        <f>E61*(2^(8/12))</f>
        <v>698.4564628660078</v>
      </c>
      <c r="G69" s="6"/>
      <c r="H69" s="6"/>
      <c r="I69" s="2"/>
      <c r="K69" s="6"/>
      <c r="L69" s="6"/>
      <c r="M69" s="6"/>
      <c r="N69" s="6"/>
      <c r="O69" s="7"/>
      <c r="P69" s="2"/>
      <c r="R69" s="6"/>
      <c r="S69" s="7"/>
      <c r="T69" s="2"/>
      <c r="X69" s="6"/>
      <c r="Y69" s="2"/>
      <c r="AE69" s="7"/>
      <c r="AF69" s="2"/>
      <c r="AO69" s="2"/>
    </row>
    <row r="70" spans="2:41" ht="12.75">
      <c r="B70" s="20">
        <v>5</v>
      </c>
      <c r="C70" s="25" t="s">
        <v>31</v>
      </c>
      <c r="D70" s="19" t="s">
        <v>9</v>
      </c>
      <c r="E70" s="21">
        <f>E61*(2^(9/12))</f>
        <v>739.9888454232688</v>
      </c>
      <c r="G70" s="6"/>
      <c r="H70" s="6"/>
      <c r="I70" s="2"/>
      <c r="K70" s="6"/>
      <c r="L70" s="6"/>
      <c r="M70" s="6"/>
      <c r="N70" s="2"/>
      <c r="P70" s="2"/>
      <c r="R70" s="2"/>
      <c r="T70" s="2"/>
      <c r="X70" s="6"/>
      <c r="Y70" s="2"/>
      <c r="AF70" s="2"/>
      <c r="AO70" s="2"/>
    </row>
    <row r="71" spans="2:41" ht="12.75">
      <c r="B71" s="20">
        <v>5</v>
      </c>
      <c r="C71" s="25" t="s">
        <v>32</v>
      </c>
      <c r="D71" s="19" t="s">
        <v>10</v>
      </c>
      <c r="E71" s="21">
        <f>E61*(2^(10/12))</f>
        <v>783.9908719634985</v>
      </c>
      <c r="G71" s="6"/>
      <c r="H71" s="6"/>
      <c r="I71" s="2"/>
      <c r="K71" s="6"/>
      <c r="L71" s="6"/>
      <c r="M71" s="6"/>
      <c r="N71" s="2"/>
      <c r="P71" s="2"/>
      <c r="R71" s="2"/>
      <c r="T71" s="2"/>
      <c r="X71" s="6"/>
      <c r="Y71" s="2"/>
      <c r="AF71" s="2"/>
      <c r="AO71" s="2"/>
    </row>
    <row r="72" spans="2:41" ht="12.75">
      <c r="B72" s="20">
        <v>5</v>
      </c>
      <c r="C72" s="25" t="s">
        <v>33</v>
      </c>
      <c r="D72" s="19" t="s">
        <v>11</v>
      </c>
      <c r="E72" s="21">
        <f>E61*(2^(11/12))</f>
        <v>830.6093951598903</v>
      </c>
      <c r="G72" s="6"/>
      <c r="H72" s="6"/>
      <c r="I72" s="2"/>
      <c r="K72" s="6"/>
      <c r="L72" s="6"/>
      <c r="M72" s="6"/>
      <c r="N72" s="2"/>
      <c r="P72" s="2"/>
      <c r="R72" s="2"/>
      <c r="T72" s="2"/>
      <c r="X72" s="6"/>
      <c r="Y72" s="2"/>
      <c r="AF72" s="2"/>
      <c r="AO72" s="2"/>
    </row>
    <row r="73" spans="2:41" ht="12.75">
      <c r="B73" s="20">
        <v>5</v>
      </c>
      <c r="C73" s="25" t="s">
        <v>34</v>
      </c>
      <c r="D73" s="19" t="s">
        <v>0</v>
      </c>
      <c r="E73" s="21">
        <f>E61*(2^(12/12))</f>
        <v>880</v>
      </c>
      <c r="G73" s="6"/>
      <c r="H73" s="6"/>
      <c r="I73" s="2"/>
      <c r="K73" s="6"/>
      <c r="L73" s="6"/>
      <c r="M73" s="6"/>
      <c r="N73" s="2"/>
      <c r="P73" s="2"/>
      <c r="R73" s="3"/>
      <c r="T73" s="2"/>
      <c r="X73" s="6"/>
      <c r="Y73" s="2"/>
      <c r="AF73" s="2"/>
      <c r="AO73" s="3"/>
    </row>
    <row r="74" spans="2:32" ht="12.75">
      <c r="B74" s="20">
        <v>5</v>
      </c>
      <c r="C74" s="25" t="s">
        <v>35</v>
      </c>
      <c r="D74" s="19" t="s">
        <v>5</v>
      </c>
      <c r="E74" s="21">
        <f>E73*(2^(1/12))</f>
        <v>932.3275230361799</v>
      </c>
      <c r="G74" s="6"/>
      <c r="H74" s="6"/>
      <c r="I74" s="2"/>
      <c r="K74" s="6"/>
      <c r="L74" s="6"/>
      <c r="M74" s="7"/>
      <c r="N74" s="2"/>
      <c r="P74" s="3"/>
      <c r="T74" s="2"/>
      <c r="X74" s="6"/>
      <c r="Y74" s="2"/>
      <c r="AF74" s="2"/>
    </row>
    <row r="75" spans="2:32" ht="12.75">
      <c r="B75" s="20">
        <v>5</v>
      </c>
      <c r="C75" s="25" t="s">
        <v>36</v>
      </c>
      <c r="D75" s="19" t="s">
        <v>2</v>
      </c>
      <c r="E75" s="21">
        <f>E73*(2^(2/12))</f>
        <v>987.7666025122483</v>
      </c>
      <c r="G75" s="6"/>
      <c r="H75" s="6"/>
      <c r="I75" s="2"/>
      <c r="K75" s="6"/>
      <c r="L75" s="2"/>
      <c r="N75" s="2"/>
      <c r="T75" s="3"/>
      <c r="X75" s="6"/>
      <c r="Y75" s="2"/>
      <c r="AF75" s="2"/>
    </row>
    <row r="76" spans="2:32" ht="12.75">
      <c r="B76" s="20">
        <v>6</v>
      </c>
      <c r="C76" s="25" t="s">
        <v>25</v>
      </c>
      <c r="D76" s="19" t="s">
        <v>1</v>
      </c>
      <c r="E76" s="21">
        <f>E73*(2^(3/12))</f>
        <v>1046.5022612023945</v>
      </c>
      <c r="G76" s="6"/>
      <c r="H76" s="6"/>
      <c r="I76" s="3"/>
      <c r="K76" s="6"/>
      <c r="L76" s="2"/>
      <c r="N76" s="2"/>
      <c r="X76" s="6"/>
      <c r="Y76" s="2"/>
      <c r="AF76" s="2"/>
    </row>
    <row r="77" spans="2:32" ht="12.75">
      <c r="B77" s="20">
        <v>6</v>
      </c>
      <c r="C77" s="25" t="s">
        <v>26</v>
      </c>
      <c r="D77" s="19" t="s">
        <v>6</v>
      </c>
      <c r="E77" s="21">
        <f>E73*(2^(4/12))</f>
        <v>1108.7305239074883</v>
      </c>
      <c r="G77" s="6"/>
      <c r="H77" s="2"/>
      <c r="K77" s="6"/>
      <c r="L77" s="2"/>
      <c r="N77" s="2"/>
      <c r="X77" s="6"/>
      <c r="Y77" s="2"/>
      <c r="AF77" s="2"/>
    </row>
    <row r="78" spans="2:32" ht="12.75">
      <c r="B78" s="20">
        <v>6</v>
      </c>
      <c r="C78" s="25" t="s">
        <v>27</v>
      </c>
      <c r="D78" s="19" t="s">
        <v>3</v>
      </c>
      <c r="E78" s="21">
        <f>E73*(2^(5/12))</f>
        <v>1174.6590716696303</v>
      </c>
      <c r="G78" s="6"/>
      <c r="H78" s="3"/>
      <c r="K78" s="6"/>
      <c r="L78" s="2"/>
      <c r="N78" s="2"/>
      <c r="X78" s="6"/>
      <c r="Y78" s="2"/>
      <c r="AF78" s="3"/>
    </row>
    <row r="79" spans="2:25" ht="12.75">
      <c r="B79" s="20">
        <v>6</v>
      </c>
      <c r="C79" s="25" t="s">
        <v>28</v>
      </c>
      <c r="D79" s="19" t="s">
        <v>7</v>
      </c>
      <c r="E79" s="21">
        <f>E73*(2^(6/12))</f>
        <v>1244.5079348883237</v>
      </c>
      <c r="G79" s="2"/>
      <c r="K79" s="6"/>
      <c r="L79" s="2"/>
      <c r="N79" s="2"/>
      <c r="X79" s="6"/>
      <c r="Y79" s="2"/>
    </row>
    <row r="80" spans="2:25" ht="12.75">
      <c r="B80" s="20">
        <v>6</v>
      </c>
      <c r="C80" s="25" t="s">
        <v>29</v>
      </c>
      <c r="D80" s="19" t="s">
        <v>4</v>
      </c>
      <c r="E80" s="21">
        <f>E73*(2^(7/12))</f>
        <v>1318.5102276514797</v>
      </c>
      <c r="G80" s="2"/>
      <c r="K80" s="6"/>
      <c r="L80" s="2"/>
      <c r="N80" s="2"/>
      <c r="X80" s="6"/>
      <c r="Y80" s="2"/>
    </row>
    <row r="81" spans="2:25" ht="12.75">
      <c r="B81" s="20">
        <v>6</v>
      </c>
      <c r="C81" s="25" t="s">
        <v>30</v>
      </c>
      <c r="D81" s="19" t="s">
        <v>8</v>
      </c>
      <c r="E81" s="21">
        <f>E73*(2^(8/12))</f>
        <v>1396.9129257320155</v>
      </c>
      <c r="G81" s="2"/>
      <c r="K81" s="6"/>
      <c r="L81" s="3"/>
      <c r="N81" s="2"/>
      <c r="X81" s="6"/>
      <c r="Y81" s="2"/>
    </row>
    <row r="82" spans="2:25" ht="12.75">
      <c r="B82" s="20">
        <v>6</v>
      </c>
      <c r="C82" s="25" t="s">
        <v>31</v>
      </c>
      <c r="D82" s="19" t="s">
        <v>9</v>
      </c>
      <c r="E82" s="21">
        <f>E73*(2^(9/12))</f>
        <v>1479.9776908465376</v>
      </c>
      <c r="G82" s="2"/>
      <c r="K82" s="2"/>
      <c r="N82" s="2"/>
      <c r="X82" s="6"/>
      <c r="Y82" s="2"/>
    </row>
    <row r="83" spans="2:25" ht="12.75">
      <c r="B83" s="20">
        <v>6</v>
      </c>
      <c r="C83" s="25" t="s">
        <v>32</v>
      </c>
      <c r="D83" s="19" t="s">
        <v>10</v>
      </c>
      <c r="E83" s="21">
        <f>E73*(2^(10/12))</f>
        <v>1567.981743926997</v>
      </c>
      <c r="G83" s="2"/>
      <c r="K83" s="2"/>
      <c r="N83" s="2"/>
      <c r="X83" s="6"/>
      <c r="Y83" s="2"/>
    </row>
    <row r="84" spans="2:25" ht="12.75">
      <c r="B84" s="20">
        <v>6</v>
      </c>
      <c r="C84" s="25" t="s">
        <v>33</v>
      </c>
      <c r="D84" s="19" t="s">
        <v>11</v>
      </c>
      <c r="E84" s="21">
        <f>E73*(2^(11/12))</f>
        <v>1661.2187903197805</v>
      </c>
      <c r="G84" s="2"/>
      <c r="K84" s="2"/>
      <c r="N84" s="2"/>
      <c r="X84" s="6"/>
      <c r="Y84" s="2"/>
    </row>
    <row r="85" spans="2:38" ht="12.75">
      <c r="B85" s="20">
        <v>6</v>
      </c>
      <c r="C85" s="25" t="s">
        <v>34</v>
      </c>
      <c r="D85" s="19" t="s">
        <v>0</v>
      </c>
      <c r="E85" s="21">
        <f>E73*(2^(12/12))</f>
        <v>1760</v>
      </c>
      <c r="G85" s="2"/>
      <c r="K85" s="2"/>
      <c r="N85" s="2"/>
      <c r="X85" s="6"/>
      <c r="Y85" s="2"/>
      <c r="AI85" s="22" t="s">
        <v>70</v>
      </c>
      <c r="AJ85" s="22" t="s">
        <v>69</v>
      </c>
      <c r="AK85" s="22" t="s">
        <v>71</v>
      </c>
      <c r="AL85" s="22" t="s">
        <v>71</v>
      </c>
    </row>
    <row r="86" spans="2:25" ht="12.75">
      <c r="B86" s="20">
        <v>6</v>
      </c>
      <c r="C86" s="25" t="s">
        <v>35</v>
      </c>
      <c r="D86" s="19" t="s">
        <v>5</v>
      </c>
      <c r="E86" s="21">
        <f>E85*(2^(1/12))</f>
        <v>1864.6550460723597</v>
      </c>
      <c r="G86" s="2"/>
      <c r="K86" s="2"/>
      <c r="N86" s="3"/>
      <c r="X86" s="6"/>
      <c r="Y86" s="2"/>
    </row>
    <row r="87" spans="2:34" ht="12.75">
      <c r="B87" s="20">
        <v>6</v>
      </c>
      <c r="C87" s="25" t="s">
        <v>36</v>
      </c>
      <c r="D87" s="19" t="s">
        <v>2</v>
      </c>
      <c r="E87" s="21">
        <f>E85*(2^(2/12))</f>
        <v>1975.5332050244965</v>
      </c>
      <c r="G87" s="2"/>
      <c r="K87" s="2"/>
      <c r="X87" s="6"/>
      <c r="Y87" s="2"/>
      <c r="AH87" s="22" t="s">
        <v>69</v>
      </c>
    </row>
    <row r="88" spans="2:40" ht="12.75">
      <c r="B88" s="20">
        <v>7</v>
      </c>
      <c r="C88" s="25" t="s">
        <v>25</v>
      </c>
      <c r="D88" s="19" t="s">
        <v>1</v>
      </c>
      <c r="E88" s="21">
        <f>E85*(2^(3/12))</f>
        <v>2093.004522404789</v>
      </c>
      <c r="G88" s="2"/>
      <c r="K88" s="2"/>
      <c r="X88" s="6"/>
      <c r="Y88" s="2"/>
      <c r="AI88" s="1"/>
      <c r="AJ88" s="1"/>
      <c r="AK88" s="1"/>
      <c r="AL88" s="1"/>
      <c r="AM88" s="13"/>
      <c r="AN88" s="19" t="s">
        <v>15</v>
      </c>
    </row>
    <row r="89" spans="2:39" ht="12.75">
      <c r="B89" s="20">
        <v>7</v>
      </c>
      <c r="C89" s="25" t="s">
        <v>26</v>
      </c>
      <c r="D89" s="19" t="s">
        <v>6</v>
      </c>
      <c r="E89" s="21">
        <f>E85*(2^(4/12))</f>
        <v>2217.4610478149766</v>
      </c>
      <c r="G89" s="2"/>
      <c r="K89" s="2"/>
      <c r="X89" s="6"/>
      <c r="Y89" s="2"/>
      <c r="AI89" s="2"/>
      <c r="AJ89" s="2"/>
      <c r="AK89" s="2"/>
      <c r="AL89" s="2"/>
      <c r="AM89" s="13"/>
    </row>
    <row r="90" spans="2:39" ht="12.75">
      <c r="B90" s="20">
        <v>7</v>
      </c>
      <c r="C90" s="25" t="s">
        <v>27</v>
      </c>
      <c r="D90" s="19" t="s">
        <v>3</v>
      </c>
      <c r="E90" s="21">
        <f>E85*(2^(5/12))</f>
        <v>2349.3181433392606</v>
      </c>
      <c r="G90" s="2"/>
      <c r="K90" s="2"/>
      <c r="X90" s="6"/>
      <c r="Y90" s="2"/>
      <c r="AH90" s="1"/>
      <c r="AI90" s="2"/>
      <c r="AJ90" s="2"/>
      <c r="AK90" s="2"/>
      <c r="AL90" s="2"/>
      <c r="AM90" s="13"/>
    </row>
    <row r="91" spans="2:40" ht="12.75">
      <c r="B91" s="20">
        <v>7</v>
      </c>
      <c r="C91" s="25" t="s">
        <v>28</v>
      </c>
      <c r="D91" s="19" t="s">
        <v>7</v>
      </c>
      <c r="E91" s="21">
        <f>E85*(2^(6/12))</f>
        <v>2489.0158697766474</v>
      </c>
      <c r="G91" s="2"/>
      <c r="K91" s="2"/>
      <c r="X91" s="6"/>
      <c r="Y91" s="2"/>
      <c r="AH91" s="2"/>
      <c r="AI91" s="2"/>
      <c r="AJ91" s="2"/>
      <c r="AK91" s="2"/>
      <c r="AL91" s="2"/>
      <c r="AM91" s="14"/>
      <c r="AN91" s="1"/>
    </row>
    <row r="92" spans="2:40" ht="12.75">
      <c r="B92" s="20">
        <v>7</v>
      </c>
      <c r="C92" s="25" t="s">
        <v>29</v>
      </c>
      <c r="D92" s="19" t="s">
        <v>4</v>
      </c>
      <c r="E92" s="21">
        <f>E85*(2^(7/12))</f>
        <v>2637.0204553029594</v>
      </c>
      <c r="G92" s="2"/>
      <c r="K92" s="2"/>
      <c r="X92" s="6"/>
      <c r="Y92" s="2"/>
      <c r="AH92" s="3"/>
      <c r="AI92" s="2"/>
      <c r="AJ92" s="2"/>
      <c r="AK92" s="2"/>
      <c r="AL92" s="2"/>
      <c r="AM92" s="14"/>
      <c r="AN92" s="3"/>
    </row>
    <row r="93" spans="2:39" ht="12.75">
      <c r="B93" s="20">
        <v>7</v>
      </c>
      <c r="C93" s="25" t="s">
        <v>30</v>
      </c>
      <c r="D93" s="19" t="s">
        <v>8</v>
      </c>
      <c r="E93" s="21">
        <f>E85*(2^(8/12))</f>
        <v>2793.825851464031</v>
      </c>
      <c r="G93" s="2"/>
      <c r="K93" s="2"/>
      <c r="X93" s="6"/>
      <c r="Y93" s="2"/>
      <c r="AI93" s="2"/>
      <c r="AJ93" s="2"/>
      <c r="AK93" s="2"/>
      <c r="AL93" s="2"/>
      <c r="AM93" s="13"/>
    </row>
    <row r="94" spans="2:39" ht="12.75">
      <c r="B94" s="20">
        <v>7</v>
      </c>
      <c r="C94" s="25" t="s">
        <v>31</v>
      </c>
      <c r="D94" s="19" t="s">
        <v>9</v>
      </c>
      <c r="E94" s="21">
        <f>E85*(2^(9/12))</f>
        <v>2959.955381693075</v>
      </c>
      <c r="G94" s="2"/>
      <c r="K94" s="2"/>
      <c r="X94" s="6"/>
      <c r="Y94" s="2"/>
      <c r="AI94" s="3"/>
      <c r="AJ94" s="2"/>
      <c r="AK94" s="2"/>
      <c r="AL94" s="2"/>
      <c r="AM94" s="13"/>
    </row>
    <row r="95" spans="2:39" ht="12.75">
      <c r="B95" s="20">
        <v>7</v>
      </c>
      <c r="C95" s="25" t="s">
        <v>32</v>
      </c>
      <c r="D95" s="19" t="s">
        <v>10</v>
      </c>
      <c r="E95" s="21">
        <f>E85*(2^(10/12))</f>
        <v>3135.963487853994</v>
      </c>
      <c r="G95" s="3"/>
      <c r="K95" s="2"/>
      <c r="X95" s="6"/>
      <c r="Y95" s="2"/>
      <c r="AJ95" s="2"/>
      <c r="AK95" s="2"/>
      <c r="AL95" s="2"/>
      <c r="AM95" s="13"/>
    </row>
    <row r="96" spans="2:39" ht="12.75">
      <c r="B96" s="20">
        <v>7</v>
      </c>
      <c r="C96" s="25" t="s">
        <v>33</v>
      </c>
      <c r="D96" s="19" t="s">
        <v>11</v>
      </c>
      <c r="E96" s="21">
        <f>E85*(2^(11/12))</f>
        <v>3322.437580639561</v>
      </c>
      <c r="K96" s="3"/>
      <c r="X96" s="7"/>
      <c r="Y96" s="2"/>
      <c r="AJ96" s="2"/>
      <c r="AK96" s="2"/>
      <c r="AL96" s="2"/>
      <c r="AM96" s="13"/>
    </row>
    <row r="97" spans="2:39" ht="12.75">
      <c r="B97" s="20">
        <v>7</v>
      </c>
      <c r="C97" s="25" t="s">
        <v>34</v>
      </c>
      <c r="D97" s="19" t="s">
        <v>0</v>
      </c>
      <c r="E97" s="21">
        <f>E85*(2^(12/12))</f>
        <v>3520</v>
      </c>
      <c r="Y97" s="2"/>
      <c r="AJ97" s="2"/>
      <c r="AK97" s="2"/>
      <c r="AL97" s="2"/>
      <c r="AM97" s="13"/>
    </row>
    <row r="98" spans="2:39" ht="12.75">
      <c r="B98" s="20">
        <v>7</v>
      </c>
      <c r="C98" s="25" t="s">
        <v>35</v>
      </c>
      <c r="D98" s="19" t="s">
        <v>5</v>
      </c>
      <c r="E98" s="21">
        <f>E97*(2^(1/12))</f>
        <v>3729.3100921447194</v>
      </c>
      <c r="G98" s="19" t="s">
        <v>16</v>
      </c>
      <c r="Y98" s="2"/>
      <c r="AJ98" s="2"/>
      <c r="AK98" s="2"/>
      <c r="AL98" s="2"/>
      <c r="AM98" s="13"/>
    </row>
    <row r="99" spans="2:39" ht="12.75">
      <c r="B99" s="20">
        <v>7</v>
      </c>
      <c r="C99" s="25" t="s">
        <v>36</v>
      </c>
      <c r="D99" s="19" t="s">
        <v>2</v>
      </c>
      <c r="E99" s="21">
        <f>E97*(2^(2/12))</f>
        <v>3951.066410048993</v>
      </c>
      <c r="G99" s="19" t="s">
        <v>17</v>
      </c>
      <c r="Y99" s="2"/>
      <c r="AJ99" s="3"/>
      <c r="AK99" s="3"/>
      <c r="AL99" s="3"/>
      <c r="AM99" s="13"/>
    </row>
    <row r="100" spans="2:25" ht="12.75">
      <c r="B100" s="20">
        <v>8</v>
      </c>
      <c r="C100" s="25" t="s">
        <v>25</v>
      </c>
      <c r="D100" s="19" t="s">
        <v>1</v>
      </c>
      <c r="E100" s="21">
        <f>E97*(2^(3/12))</f>
        <v>4186.009044809578</v>
      </c>
      <c r="Y100" s="3"/>
    </row>
    <row r="101" spans="2:5" ht="12.75">
      <c r="B101" s="20">
        <v>8</v>
      </c>
      <c r="C101" s="25" t="s">
        <v>26</v>
      </c>
      <c r="D101" s="19" t="s">
        <v>6</v>
      </c>
      <c r="E101" s="21">
        <f>E97*(2^(4/12))</f>
        <v>4434.922095629953</v>
      </c>
    </row>
    <row r="102" spans="2:5" ht="12.75">
      <c r="B102" s="20">
        <v>8</v>
      </c>
      <c r="C102" s="25" t="s">
        <v>27</v>
      </c>
      <c r="D102" s="19" t="s">
        <v>3</v>
      </c>
      <c r="E102" s="21">
        <f>E97*(2^(5/12))</f>
        <v>4698.636286678521</v>
      </c>
    </row>
    <row r="103" spans="2:36" ht="12.75">
      <c r="B103" s="20">
        <v>8</v>
      </c>
      <c r="C103" s="25" t="s">
        <v>28</v>
      </c>
      <c r="D103" s="19" t="s">
        <v>7</v>
      </c>
      <c r="E103" s="21">
        <f>E97*(2^(6/12))</f>
        <v>4978.031739553295</v>
      </c>
      <c r="AJ103" s="22" t="s">
        <v>72</v>
      </c>
    </row>
    <row r="104" spans="2:41" ht="12.75">
      <c r="B104" s="20">
        <v>8</v>
      </c>
      <c r="C104" s="25" t="s">
        <v>29</v>
      </c>
      <c r="D104" s="19" t="s">
        <v>4</v>
      </c>
      <c r="E104" s="21">
        <f>E97*(2^(7/12))</f>
        <v>5274.040910605919</v>
      </c>
      <c r="AO104" s="22" t="s">
        <v>76</v>
      </c>
    </row>
    <row r="105" spans="2:5" ht="12.75">
      <c r="B105" s="20">
        <v>8</v>
      </c>
      <c r="C105" s="25" t="s">
        <v>30</v>
      </c>
      <c r="D105" s="19" t="s">
        <v>8</v>
      </c>
      <c r="E105" s="21">
        <f>E97*(2^(8/12))</f>
        <v>5587.651702928062</v>
      </c>
    </row>
    <row r="106" spans="2:40" ht="12.75">
      <c r="B106" s="20">
        <v>8</v>
      </c>
      <c r="C106" s="25" t="s">
        <v>31</v>
      </c>
      <c r="D106" s="19" t="s">
        <v>9</v>
      </c>
      <c r="E106" s="21">
        <f>E97*(2^(9/12))</f>
        <v>5919.91076338615</v>
      </c>
      <c r="AJ106" s="1"/>
      <c r="AN106" s="22" t="s">
        <v>75</v>
      </c>
    </row>
    <row r="107" spans="2:41" ht="12.75">
      <c r="B107" s="20">
        <v>8</v>
      </c>
      <c r="C107" s="25" t="s">
        <v>32</v>
      </c>
      <c r="D107" s="19" t="s">
        <v>10</v>
      </c>
      <c r="E107" s="21">
        <f>E97*(2^(10/12))</f>
        <v>6271.926975707988</v>
      </c>
      <c r="AJ107" s="2"/>
      <c r="AK107" s="22" t="s">
        <v>74</v>
      </c>
      <c r="AL107" s="22" t="s">
        <v>74</v>
      </c>
      <c r="AO107" s="1"/>
    </row>
    <row r="108" spans="2:41" ht="12.75">
      <c r="B108" s="20">
        <v>8</v>
      </c>
      <c r="C108" s="25" t="s">
        <v>33</v>
      </c>
      <c r="D108" s="19" t="s">
        <v>11</v>
      </c>
      <c r="E108" s="21">
        <f>E97*(2^(11/12))</f>
        <v>6644.875161279122</v>
      </c>
      <c r="AJ108" s="27" t="s">
        <v>73</v>
      </c>
      <c r="AO108" s="2"/>
    </row>
    <row r="109" spans="2:41" ht="12.75">
      <c r="B109" s="20">
        <v>8</v>
      </c>
      <c r="C109" s="25" t="s">
        <v>34</v>
      </c>
      <c r="D109" s="19" t="s">
        <v>0</v>
      </c>
      <c r="E109" s="21">
        <f>E97*(2^(12/12))</f>
        <v>7040</v>
      </c>
      <c r="AJ109" s="2"/>
      <c r="AN109" s="5"/>
      <c r="AO109" s="2"/>
    </row>
    <row r="110" spans="2:41" ht="12.75">
      <c r="B110" s="20">
        <v>8</v>
      </c>
      <c r="C110" s="25" t="s">
        <v>35</v>
      </c>
      <c r="D110" s="19" t="s">
        <v>5</v>
      </c>
      <c r="E110" s="21">
        <f>E109*(2^(1/12))</f>
        <v>7458.620184289439</v>
      </c>
      <c r="AJ110" s="2"/>
      <c r="AN110" s="6"/>
      <c r="AO110" s="2"/>
    </row>
    <row r="111" spans="2:41" ht="12.75">
      <c r="B111" s="20">
        <v>8</v>
      </c>
      <c r="C111" s="25" t="s">
        <v>36</v>
      </c>
      <c r="D111" s="19" t="s">
        <v>2</v>
      </c>
      <c r="E111" s="21">
        <f>E109*(2^(2/12))</f>
        <v>7902.132820097986</v>
      </c>
      <c r="AJ111" s="1"/>
      <c r="AK111" s="1"/>
      <c r="AL111" s="5"/>
      <c r="AM111" s="15"/>
      <c r="AN111" s="6"/>
      <c r="AO111" s="2"/>
    </row>
    <row r="112" spans="2:41" ht="12.75">
      <c r="B112" s="20">
        <v>9</v>
      </c>
      <c r="C112" s="25" t="s">
        <v>25</v>
      </c>
      <c r="D112" s="19" t="s">
        <v>1</v>
      </c>
      <c r="E112" s="21">
        <f>E109*(2^(3/12))</f>
        <v>8372.018089619156</v>
      </c>
      <c r="AJ112" s="2"/>
      <c r="AK112" s="2"/>
      <c r="AL112" s="6"/>
      <c r="AM112" s="15"/>
      <c r="AN112" s="6"/>
      <c r="AO112" s="2"/>
    </row>
    <row r="113" spans="2:41" ht="12.75">
      <c r="B113" s="20">
        <v>9</v>
      </c>
      <c r="C113" s="25" t="s">
        <v>26</v>
      </c>
      <c r="D113" s="19" t="s">
        <v>6</v>
      </c>
      <c r="E113" s="21">
        <f>E109*(2^(4/12))</f>
        <v>8869.844191259906</v>
      </c>
      <c r="AJ113" s="2"/>
      <c r="AK113" s="2"/>
      <c r="AL113" s="6"/>
      <c r="AM113" s="15"/>
      <c r="AN113" s="6"/>
      <c r="AO113" s="2"/>
    </row>
    <row r="114" spans="2:41" ht="12.75">
      <c r="B114" s="20">
        <v>9</v>
      </c>
      <c r="C114" s="25" t="s">
        <v>27</v>
      </c>
      <c r="D114" s="19" t="s">
        <v>3</v>
      </c>
      <c r="E114" s="21">
        <f>E109*(2^(5/12))</f>
        <v>9397.272573357042</v>
      </c>
      <c r="AJ114" s="2"/>
      <c r="AK114" s="2"/>
      <c r="AL114" s="6"/>
      <c r="AM114" s="15"/>
      <c r="AN114" s="6"/>
      <c r="AO114" s="2"/>
    </row>
    <row r="115" spans="2:41" ht="12.75">
      <c r="B115" s="20">
        <v>9</v>
      </c>
      <c r="C115" s="25" t="s">
        <v>28</v>
      </c>
      <c r="D115" s="19" t="s">
        <v>7</v>
      </c>
      <c r="E115" s="21">
        <f>E109*(2^(6/12))</f>
        <v>9956.06347910659</v>
      </c>
      <c r="AJ115" s="2"/>
      <c r="AK115" s="2"/>
      <c r="AL115" s="6"/>
      <c r="AM115" s="15"/>
      <c r="AN115" s="6"/>
      <c r="AO115" s="2"/>
    </row>
    <row r="116" spans="2:41" ht="12.75">
      <c r="B116" s="20">
        <v>9</v>
      </c>
      <c r="C116" s="25" t="s">
        <v>29</v>
      </c>
      <c r="D116" s="19" t="s">
        <v>4</v>
      </c>
      <c r="E116" s="21">
        <f>E109*(2^(7/12))</f>
        <v>10548.081821211837</v>
      </c>
      <c r="AJ116" s="4"/>
      <c r="AK116" s="2"/>
      <c r="AL116" s="6"/>
      <c r="AM116" s="15"/>
      <c r="AN116" s="7"/>
      <c r="AO116" s="2"/>
    </row>
    <row r="117" spans="2:41" ht="12.75">
      <c r="B117" s="20">
        <v>9</v>
      </c>
      <c r="C117" s="25" t="s">
        <v>30</v>
      </c>
      <c r="D117" s="19" t="s">
        <v>8</v>
      </c>
      <c r="E117" s="21">
        <f>E109*(2^(8/12))</f>
        <v>11175.303405856124</v>
      </c>
      <c r="AJ117" s="2"/>
      <c r="AK117" s="2"/>
      <c r="AL117" s="2"/>
      <c r="AM117" s="13"/>
      <c r="AO117" s="2"/>
    </row>
    <row r="118" spans="2:41" ht="12.75">
      <c r="B118" s="20">
        <v>9</v>
      </c>
      <c r="C118" s="25" t="s">
        <v>31</v>
      </c>
      <c r="D118" s="19" t="s">
        <v>9</v>
      </c>
      <c r="E118" s="21">
        <f>E109*(2^(9/12))</f>
        <v>11839.8215267723</v>
      </c>
      <c r="AJ118" s="2"/>
      <c r="AK118" s="2"/>
      <c r="AL118" s="2"/>
      <c r="AM118" s="13"/>
      <c r="AO118" s="2"/>
    </row>
    <row r="119" spans="2:41" ht="12.75">
      <c r="B119" s="20">
        <v>9</v>
      </c>
      <c r="C119" s="25" t="s">
        <v>32</v>
      </c>
      <c r="D119" s="19" t="s">
        <v>10</v>
      </c>
      <c r="E119" s="21">
        <f>E109*(2^(10/12))</f>
        <v>12543.853951415977</v>
      </c>
      <c r="AJ119" s="2"/>
      <c r="AK119" s="2"/>
      <c r="AL119" s="2"/>
      <c r="AM119" s="13"/>
      <c r="AO119" s="2"/>
    </row>
    <row r="120" spans="2:41" ht="12.75">
      <c r="B120" s="20">
        <v>9</v>
      </c>
      <c r="C120" s="25" t="s">
        <v>33</v>
      </c>
      <c r="D120" s="19" t="s">
        <v>11</v>
      </c>
      <c r="E120" s="21">
        <f>E109*(2^(11/12))</f>
        <v>13289.750322558244</v>
      </c>
      <c r="AJ120" s="2"/>
      <c r="AK120" s="2"/>
      <c r="AL120" s="2"/>
      <c r="AM120" s="13"/>
      <c r="AO120" s="2"/>
    </row>
    <row r="121" spans="2:41" ht="12.75">
      <c r="B121" s="20">
        <v>9</v>
      </c>
      <c r="C121" s="25" t="s">
        <v>34</v>
      </c>
      <c r="D121" s="19" t="s">
        <v>0</v>
      </c>
      <c r="E121" s="21">
        <f>E109*(2^(12/12))</f>
        <v>14080</v>
      </c>
      <c r="AJ121" s="2"/>
      <c r="AK121" s="2"/>
      <c r="AL121" s="2"/>
      <c r="AM121" s="13"/>
      <c r="AO121" s="2"/>
    </row>
    <row r="122" spans="2:41" ht="12.75">
      <c r="B122" s="20">
        <v>9</v>
      </c>
      <c r="C122" s="25" t="s">
        <v>35</v>
      </c>
      <c r="D122" s="19" t="s">
        <v>5</v>
      </c>
      <c r="E122" s="21">
        <f>E121*(2^(1/12))</f>
        <v>14917.240368578878</v>
      </c>
      <c r="AJ122" s="2"/>
      <c r="AK122" s="2"/>
      <c r="AL122" s="2"/>
      <c r="AM122" s="13"/>
      <c r="AO122" s="2"/>
    </row>
    <row r="123" spans="2:41" ht="12.75">
      <c r="B123" s="20">
        <v>9</v>
      </c>
      <c r="C123" s="25" t="s">
        <v>36</v>
      </c>
      <c r="D123" s="19" t="s">
        <v>2</v>
      </c>
      <c r="E123" s="21">
        <f>E121*(2^(2/12))</f>
        <v>15804.265640195972</v>
      </c>
      <c r="AJ123" s="2"/>
      <c r="AK123" s="2"/>
      <c r="AL123" s="2"/>
      <c r="AM123" s="13"/>
      <c r="AO123" s="2"/>
    </row>
    <row r="124" spans="2:41" ht="12.75">
      <c r="B124" s="20">
        <v>10</v>
      </c>
      <c r="C124" s="25" t="s">
        <v>25</v>
      </c>
      <c r="D124" s="19" t="s">
        <v>1</v>
      </c>
      <c r="E124" s="21">
        <f>E121*(2^(3/12))</f>
        <v>16744.036179238312</v>
      </c>
      <c r="AJ124" s="2"/>
      <c r="AK124" s="2"/>
      <c r="AL124" s="2"/>
      <c r="AM124" s="13"/>
      <c r="AO124" s="2"/>
    </row>
    <row r="125" spans="2:41" ht="12.75">
      <c r="B125" s="20">
        <v>10</v>
      </c>
      <c r="C125" s="25" t="s">
        <v>26</v>
      </c>
      <c r="D125" s="19" t="s">
        <v>6</v>
      </c>
      <c r="E125" s="21">
        <f>E121*(2^(4/12))</f>
        <v>17739.688382519813</v>
      </c>
      <c r="AJ125" s="2"/>
      <c r="AK125" s="2"/>
      <c r="AL125" s="2"/>
      <c r="AM125" s="13"/>
      <c r="AO125" s="2"/>
    </row>
    <row r="126" spans="2:41" ht="12.75">
      <c r="B126" s="20">
        <v>10</v>
      </c>
      <c r="C126" s="25" t="s">
        <v>27</v>
      </c>
      <c r="D126" s="19" t="s">
        <v>3</v>
      </c>
      <c r="E126" s="21">
        <f>E121*(2^(5/12))</f>
        <v>18794.545146714085</v>
      </c>
      <c r="AJ126" s="2"/>
      <c r="AK126" s="2"/>
      <c r="AL126" s="2"/>
      <c r="AM126" s="13"/>
      <c r="AO126" s="2"/>
    </row>
    <row r="127" spans="2:41" ht="12.75">
      <c r="B127" s="20">
        <v>10</v>
      </c>
      <c r="C127" s="25" t="s">
        <v>28</v>
      </c>
      <c r="D127" s="19" t="s">
        <v>7</v>
      </c>
      <c r="E127" s="21">
        <f>E121*(2^(6/12))</f>
        <v>19912.12695821318</v>
      </c>
      <c r="AJ127" s="2"/>
      <c r="AK127" s="2"/>
      <c r="AL127" s="2"/>
      <c r="AM127" s="13"/>
      <c r="AO127" s="2"/>
    </row>
    <row r="128" spans="2:41" ht="12.75">
      <c r="B128" s="20">
        <v>10</v>
      </c>
      <c r="C128" s="25" t="s">
        <v>29</v>
      </c>
      <c r="D128" s="19" t="s">
        <v>4</v>
      </c>
      <c r="E128" s="21">
        <f>E121*(2^(7/12))</f>
        <v>21096.163642423675</v>
      </c>
      <c r="AJ128" s="2"/>
      <c r="AK128" s="2"/>
      <c r="AL128" s="2"/>
      <c r="AM128" s="13"/>
      <c r="AO128" s="2"/>
    </row>
    <row r="129" spans="2:41" ht="12.75">
      <c r="B129" s="20">
        <v>10</v>
      </c>
      <c r="C129" s="25" t="s">
        <v>30</v>
      </c>
      <c r="D129" s="19" t="s">
        <v>8</v>
      </c>
      <c r="E129" s="21">
        <f>E121*(2^(8/12))</f>
        <v>22350.60681171225</v>
      </c>
      <c r="AJ129" s="3"/>
      <c r="AK129" s="3"/>
      <c r="AL129" s="3"/>
      <c r="AM129" s="13"/>
      <c r="AO129" s="3"/>
    </row>
    <row r="130" spans="3:5" ht="12.75">
      <c r="C130" s="25"/>
      <c r="E130" s="21"/>
    </row>
    <row r="131" spans="3:7" ht="12.75">
      <c r="C131" s="25"/>
      <c r="E131" s="21"/>
      <c r="G131" s="19" t="s">
        <v>18</v>
      </c>
    </row>
    <row r="132" spans="3:5" ht="12.75">
      <c r="C132" s="25"/>
      <c r="E132" s="21"/>
    </row>
    <row r="133" spans="3:7" ht="12.75">
      <c r="C133" s="25"/>
      <c r="E133" s="21"/>
      <c r="G133" s="19" t="s">
        <v>19</v>
      </c>
    </row>
    <row r="134" spans="3:7" ht="12.75">
      <c r="C134" s="25"/>
      <c r="G134" s="19" t="s">
        <v>20</v>
      </c>
    </row>
    <row r="135" spans="3:7" ht="12.75">
      <c r="C135" s="25"/>
      <c r="G135" s="19" t="s">
        <v>21</v>
      </c>
    </row>
    <row r="136" ht="12.75">
      <c r="G136" s="19" t="s">
        <v>22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BearingPoint,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Kamenov</dc:creator>
  <cp:keywords/>
  <dc:description/>
  <cp:lastModifiedBy>az</cp:lastModifiedBy>
  <dcterms:created xsi:type="dcterms:W3CDTF">2007-07-08T06:43:14Z</dcterms:created>
  <dcterms:modified xsi:type="dcterms:W3CDTF">2010-12-22T06:19:20Z</dcterms:modified>
  <cp:category/>
  <cp:version/>
  <cp:contentType/>
  <cp:contentStatus/>
</cp:coreProperties>
</file>